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INGALI\Documents\Lakshmi\Raji\Vidya\Science Olympiad\2016\Scores\"/>
    </mc:Choice>
  </mc:AlternateContent>
  <bookViews>
    <workbookView xWindow="0" yWindow="0" windowWidth="23040" windowHeight="8832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M36" i="1"/>
  <c r="L36" i="1"/>
  <c r="K36" i="1"/>
  <c r="J36" i="1"/>
  <c r="I36" i="1"/>
  <c r="H36" i="1"/>
  <c r="G36" i="1"/>
  <c r="F36" i="1"/>
  <c r="E36" i="1"/>
  <c r="D36" i="1"/>
  <c r="N35" i="1"/>
  <c r="M35" i="1"/>
  <c r="L35" i="1"/>
  <c r="K35" i="1"/>
  <c r="J35" i="1"/>
  <c r="I35" i="1"/>
  <c r="H35" i="1"/>
  <c r="G35" i="1"/>
  <c r="E35" i="1"/>
  <c r="D35" i="1"/>
  <c r="N34" i="1"/>
  <c r="M34" i="1"/>
  <c r="L34" i="1"/>
  <c r="K34" i="1"/>
  <c r="J34" i="1"/>
  <c r="I34" i="1"/>
  <c r="H34" i="1"/>
  <c r="G34" i="1"/>
  <c r="F34" i="1"/>
  <c r="E34" i="1"/>
  <c r="D34" i="1"/>
  <c r="N33" i="1"/>
  <c r="M33" i="1"/>
  <c r="L33" i="1"/>
  <c r="K33" i="1"/>
  <c r="J33" i="1"/>
  <c r="I33" i="1"/>
  <c r="H33" i="1"/>
  <c r="G33" i="1"/>
  <c r="E33" i="1"/>
  <c r="D33" i="1"/>
  <c r="N32" i="1"/>
  <c r="M32" i="1"/>
  <c r="L32" i="1"/>
  <c r="K32" i="1"/>
  <c r="J32" i="1"/>
  <c r="I32" i="1"/>
  <c r="H32" i="1"/>
  <c r="G32" i="1"/>
  <c r="F32" i="1"/>
  <c r="E32" i="1"/>
  <c r="D32" i="1"/>
  <c r="N31" i="1"/>
  <c r="M31" i="1"/>
  <c r="L31" i="1"/>
  <c r="K31" i="1"/>
  <c r="J31" i="1"/>
  <c r="I31" i="1"/>
  <c r="H31" i="1"/>
  <c r="G31" i="1"/>
  <c r="F31" i="1"/>
  <c r="E31" i="1"/>
  <c r="D31" i="1"/>
  <c r="N30" i="1"/>
  <c r="M30" i="1"/>
  <c r="L30" i="1"/>
  <c r="K30" i="1"/>
  <c r="J30" i="1"/>
  <c r="I30" i="1"/>
  <c r="H30" i="1"/>
  <c r="G30" i="1"/>
  <c r="F30" i="1"/>
  <c r="E30" i="1"/>
  <c r="N29" i="1"/>
  <c r="M29" i="1"/>
  <c r="L29" i="1"/>
  <c r="K29" i="1"/>
  <c r="J29" i="1"/>
  <c r="I29" i="1"/>
  <c r="H29" i="1"/>
  <c r="G29" i="1"/>
  <c r="E29" i="1"/>
  <c r="D29" i="1"/>
  <c r="N28" i="1"/>
  <c r="M28" i="1"/>
  <c r="L28" i="1"/>
  <c r="K28" i="1"/>
  <c r="J28" i="1"/>
  <c r="I28" i="1"/>
  <c r="H28" i="1"/>
  <c r="G28" i="1"/>
  <c r="D28" i="1"/>
  <c r="N27" i="1"/>
  <c r="M27" i="1"/>
  <c r="L27" i="1"/>
  <c r="K27" i="1"/>
  <c r="J27" i="1"/>
  <c r="I27" i="1"/>
  <c r="H27" i="1"/>
  <c r="G27" i="1"/>
  <c r="F27" i="1"/>
  <c r="E27" i="1"/>
  <c r="D27" i="1"/>
  <c r="N26" i="1"/>
  <c r="M26" i="1"/>
  <c r="L26" i="1"/>
  <c r="K26" i="1"/>
  <c r="J26" i="1"/>
  <c r="I26" i="1"/>
  <c r="H26" i="1"/>
  <c r="G26" i="1"/>
  <c r="F26" i="1"/>
  <c r="E26" i="1"/>
  <c r="D26" i="1"/>
  <c r="N25" i="1"/>
  <c r="M25" i="1"/>
  <c r="L25" i="1"/>
  <c r="K25" i="1"/>
  <c r="J25" i="1"/>
  <c r="I25" i="1"/>
  <c r="H25" i="1"/>
  <c r="G25" i="1"/>
  <c r="D25" i="1"/>
  <c r="N24" i="1"/>
  <c r="M24" i="1"/>
  <c r="L24" i="1"/>
  <c r="K24" i="1"/>
  <c r="J24" i="1"/>
  <c r="I24" i="1"/>
  <c r="H24" i="1"/>
  <c r="G24" i="1"/>
  <c r="E24" i="1"/>
  <c r="N23" i="1"/>
  <c r="M23" i="1"/>
  <c r="L23" i="1"/>
  <c r="K23" i="1"/>
  <c r="J23" i="1"/>
  <c r="I23" i="1"/>
  <c r="H23" i="1"/>
  <c r="G23" i="1"/>
  <c r="E23" i="1"/>
  <c r="D23" i="1"/>
  <c r="N22" i="1"/>
  <c r="M22" i="1"/>
  <c r="L22" i="1"/>
  <c r="K22" i="1"/>
  <c r="J22" i="1"/>
  <c r="I22" i="1"/>
  <c r="H22" i="1"/>
  <c r="G22" i="1"/>
  <c r="E22" i="1"/>
  <c r="D22" i="1"/>
  <c r="N21" i="1"/>
  <c r="M21" i="1"/>
  <c r="L21" i="1"/>
  <c r="K21" i="1"/>
  <c r="J21" i="1"/>
  <c r="I21" i="1"/>
  <c r="H21" i="1"/>
  <c r="G21" i="1"/>
  <c r="E21" i="1"/>
  <c r="N20" i="1"/>
  <c r="M20" i="1"/>
  <c r="L20" i="1"/>
  <c r="K20" i="1"/>
  <c r="J20" i="1"/>
  <c r="I20" i="1"/>
  <c r="H20" i="1"/>
  <c r="G20" i="1"/>
  <c r="F20" i="1"/>
  <c r="E20" i="1"/>
  <c r="D20" i="1"/>
  <c r="N19" i="1"/>
  <c r="M19" i="1"/>
  <c r="L19" i="1"/>
  <c r="K19" i="1"/>
  <c r="J19" i="1"/>
  <c r="I19" i="1"/>
  <c r="H19" i="1"/>
  <c r="G19" i="1"/>
  <c r="E19" i="1"/>
  <c r="D19" i="1"/>
  <c r="N18" i="1"/>
  <c r="M18" i="1"/>
  <c r="L18" i="1"/>
  <c r="K18" i="1"/>
  <c r="J18" i="1"/>
  <c r="I18" i="1"/>
  <c r="H18" i="1"/>
  <c r="G18" i="1"/>
  <c r="E18" i="1"/>
  <c r="D18" i="1"/>
  <c r="N17" i="1"/>
  <c r="M17" i="1"/>
  <c r="L17" i="1"/>
  <c r="K17" i="1"/>
  <c r="J17" i="1"/>
  <c r="I17" i="1"/>
  <c r="H17" i="1"/>
  <c r="G17" i="1"/>
  <c r="E17" i="1"/>
  <c r="D17" i="1"/>
  <c r="N16" i="1"/>
  <c r="M16" i="1"/>
  <c r="L16" i="1"/>
  <c r="K16" i="1"/>
  <c r="J16" i="1"/>
  <c r="I16" i="1"/>
  <c r="H16" i="1"/>
  <c r="G16" i="1"/>
  <c r="F16" i="1"/>
  <c r="E16" i="1"/>
  <c r="D16" i="1"/>
  <c r="N15" i="1"/>
  <c r="M15" i="1"/>
  <c r="L15" i="1"/>
  <c r="K15" i="1"/>
  <c r="J15" i="1"/>
  <c r="I15" i="1"/>
  <c r="H15" i="1"/>
  <c r="G15" i="1"/>
  <c r="E15" i="1"/>
  <c r="D15" i="1"/>
  <c r="N14" i="1"/>
  <c r="M14" i="1"/>
  <c r="L14" i="1"/>
  <c r="K14" i="1"/>
  <c r="J14" i="1"/>
  <c r="I14" i="1"/>
  <c r="H14" i="1"/>
  <c r="G14" i="1"/>
  <c r="E14" i="1"/>
  <c r="D14" i="1"/>
  <c r="N13" i="1"/>
  <c r="M13" i="1"/>
  <c r="L13" i="1"/>
  <c r="K13" i="1"/>
  <c r="J13" i="1"/>
  <c r="I13" i="1"/>
  <c r="H13" i="1"/>
  <c r="G13" i="1"/>
  <c r="F13" i="1"/>
  <c r="E13" i="1"/>
  <c r="N12" i="1"/>
  <c r="M12" i="1"/>
  <c r="L12" i="1"/>
  <c r="K12" i="1"/>
  <c r="J12" i="1"/>
  <c r="I12" i="1"/>
  <c r="H12" i="1"/>
  <c r="G12" i="1"/>
  <c r="E12" i="1"/>
  <c r="D12" i="1"/>
  <c r="N11" i="1"/>
  <c r="M11" i="1"/>
  <c r="L11" i="1"/>
  <c r="K11" i="1"/>
  <c r="J11" i="1"/>
  <c r="I11" i="1"/>
  <c r="H11" i="1"/>
  <c r="G11" i="1"/>
  <c r="F11" i="1"/>
  <c r="E11" i="1"/>
  <c r="N10" i="1"/>
  <c r="M10" i="1"/>
  <c r="L10" i="1"/>
  <c r="K10" i="1"/>
  <c r="J10" i="1"/>
  <c r="I10" i="1"/>
  <c r="H10" i="1"/>
  <c r="G10" i="1"/>
  <c r="F10" i="1"/>
  <c r="E10" i="1"/>
  <c r="D10" i="1"/>
  <c r="N9" i="1"/>
  <c r="M9" i="1"/>
  <c r="L9" i="1"/>
  <c r="K9" i="1"/>
  <c r="J9" i="1"/>
  <c r="I9" i="1"/>
  <c r="H9" i="1"/>
  <c r="G9" i="1"/>
  <c r="F9" i="1"/>
  <c r="E9" i="1"/>
  <c r="D9" i="1"/>
  <c r="N8" i="1"/>
  <c r="M8" i="1"/>
  <c r="L8" i="1"/>
  <c r="K8" i="1"/>
  <c r="J8" i="1"/>
  <c r="I8" i="1"/>
  <c r="H8" i="1"/>
  <c r="G8" i="1"/>
  <c r="F8" i="1"/>
  <c r="E8" i="1"/>
  <c r="D8" i="1"/>
  <c r="N7" i="1"/>
  <c r="M7" i="1"/>
  <c r="L7" i="1"/>
  <c r="K7" i="1"/>
  <c r="J7" i="1"/>
  <c r="I7" i="1"/>
  <c r="H7" i="1"/>
  <c r="G7" i="1"/>
  <c r="F7" i="1"/>
  <c r="E7" i="1"/>
  <c r="D7" i="1"/>
  <c r="N6" i="1"/>
  <c r="M6" i="1"/>
  <c r="L6" i="1"/>
  <c r="K6" i="1"/>
  <c r="J6" i="1"/>
  <c r="I6" i="1"/>
  <c r="H6" i="1"/>
  <c r="G6" i="1"/>
  <c r="E6" i="1"/>
  <c r="N5" i="1"/>
  <c r="M5" i="1"/>
  <c r="L5" i="1"/>
  <c r="K5" i="1"/>
  <c r="J5" i="1"/>
  <c r="I5" i="1"/>
  <c r="H5" i="1"/>
  <c r="G5" i="1"/>
  <c r="E5" i="1"/>
  <c r="D5" i="1"/>
  <c r="O7" i="1" l="1"/>
  <c r="O12" i="1"/>
  <c r="O13" i="1"/>
  <c r="O16" i="1"/>
  <c r="O24" i="1"/>
  <c r="O25" i="1"/>
  <c r="O27" i="1"/>
  <c r="O28" i="1"/>
  <c r="O31" i="1"/>
  <c r="O36" i="1"/>
  <c r="O10" i="1"/>
  <c r="O11" i="1"/>
  <c r="O15" i="1"/>
  <c r="O19" i="1"/>
  <c r="O23" i="1"/>
  <c r="O26" i="1"/>
  <c r="O34" i="1"/>
  <c r="O35" i="1"/>
  <c r="O9" i="1"/>
  <c r="O14" i="1"/>
  <c r="O29" i="1"/>
  <c r="O30" i="1"/>
  <c r="O33" i="1"/>
  <c r="O5" i="1"/>
  <c r="O6" i="1"/>
  <c r="O8" i="1"/>
  <c r="O17" i="1"/>
  <c r="O18" i="1"/>
  <c r="O20" i="1"/>
  <c r="O21" i="1"/>
  <c r="O22" i="1"/>
  <c r="O32" i="1"/>
</calcChain>
</file>

<file path=xl/sharedStrings.xml><?xml version="1.0" encoding="utf-8"?>
<sst xmlns="http://schemas.openxmlformats.org/spreadsheetml/2006/main" count="80" uniqueCount="57">
  <si>
    <t>Team</t>
  </si>
  <si>
    <t>Name</t>
  </si>
  <si>
    <t>School</t>
  </si>
  <si>
    <t>Cell Biology</t>
  </si>
  <si>
    <t>Circuit Design</t>
  </si>
  <si>
    <t>Energy Box*</t>
  </si>
  <si>
    <t>Experimental Design</t>
  </si>
  <si>
    <t>Optics</t>
  </si>
  <si>
    <t>PENTATHALON</t>
  </si>
  <si>
    <t>Picture This</t>
  </si>
  <si>
    <t>Rounding Off</t>
  </si>
  <si>
    <t>Rubber Band Catapult*</t>
  </si>
  <si>
    <t>Science Jeopardy</t>
  </si>
  <si>
    <t>Wheeled Vehicle*</t>
  </si>
  <si>
    <t>Total</t>
  </si>
  <si>
    <t>Rolling Boulders</t>
  </si>
  <si>
    <t>Mission Valley</t>
  </si>
  <si>
    <t>Dynamic Dendrites</t>
  </si>
  <si>
    <t>Forest Park</t>
  </si>
  <si>
    <t>Challenger White</t>
  </si>
  <si>
    <t>Challenger Berryessa</t>
  </si>
  <si>
    <t>Genes of Gomes</t>
  </si>
  <si>
    <t>Gomes</t>
  </si>
  <si>
    <t>WS Isotopes</t>
  </si>
  <si>
    <t>Warm Springs</t>
  </si>
  <si>
    <t>Seismic Stars</t>
  </si>
  <si>
    <t>Ardenwood Elem</t>
  </si>
  <si>
    <t>Effervascent</t>
  </si>
  <si>
    <t>Challenger Gold</t>
  </si>
  <si>
    <t>The Electric Chargers</t>
  </si>
  <si>
    <t>Cosmos</t>
  </si>
  <si>
    <t>DNA</t>
  </si>
  <si>
    <t>Super Sonic</t>
  </si>
  <si>
    <t>Science Warriors</t>
  </si>
  <si>
    <t>Science Cranium</t>
  </si>
  <si>
    <t xml:space="preserve">Gomes </t>
  </si>
  <si>
    <t>Challenger Green</t>
  </si>
  <si>
    <t>Fusion Flare</t>
  </si>
  <si>
    <t>Sciensteins</t>
  </si>
  <si>
    <t>WS Photons</t>
  </si>
  <si>
    <t>Challenger Burgundy</t>
  </si>
  <si>
    <t>Gomes Griffin</t>
  </si>
  <si>
    <t>Mustangs</t>
  </si>
  <si>
    <t>Mission San Jose</t>
  </si>
  <si>
    <t>Bobcats</t>
  </si>
  <si>
    <t>Basis</t>
  </si>
  <si>
    <t>Gomes Voyagers</t>
  </si>
  <si>
    <t>The Free Radicals</t>
  </si>
  <si>
    <t>SCIWIZ</t>
  </si>
  <si>
    <t>Bill Nye's Minions</t>
  </si>
  <si>
    <t>Golden Split Atoms</t>
  </si>
  <si>
    <t>Atomic Adventurers</t>
  </si>
  <si>
    <t>Little Reactors</t>
  </si>
  <si>
    <t>Gomes Scientists</t>
  </si>
  <si>
    <t>Sci-Fi Stars</t>
  </si>
  <si>
    <t>Gomes Wizards</t>
  </si>
  <si>
    <t>Bay Area Elementary Science Olympiad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</si>
</sst>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B050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sz val="9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24"/>
      <color rgb="FFC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Font="1"/>
    <xf numFmtId="0" fontId="3" fillId="2" borderId="0" xfId="1" applyFont="1" applyFill="1" applyBorder="1"/>
    <xf numFmtId="0" fontId="4" fillId="2" borderId="0" xfId="1" applyFont="1" applyFill="1" applyBorder="1"/>
    <xf numFmtId="0" fontId="5" fillId="2" borderId="0" xfId="1" applyFont="1" applyFill="1" applyBorder="1"/>
    <xf numFmtId="0" fontId="4" fillId="2" borderId="0" xfId="1" applyFont="1" applyFill="1"/>
    <xf numFmtId="0" fontId="6" fillId="3" borderId="0" xfId="0" applyFont="1" applyFill="1" applyAlignment="1">
      <alignment horizontal="left" vertical="center"/>
    </xf>
    <xf numFmtId="0" fontId="0" fillId="3" borderId="0" xfId="0" applyFont="1" applyFill="1"/>
    <xf numFmtId="0" fontId="6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0" xfId="0" applyAlignment="1"/>
    <xf numFmtId="0" fontId="0" fillId="3" borderId="0" xfId="0" applyFont="1" applyFill="1" applyAlignment="1"/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O_2016_Scores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entathalo"/>
      <sheetName val="Rubber band"/>
      <sheetName val="Picture This"/>
      <sheetName val="Energy Box"/>
      <sheetName val="Optics"/>
      <sheetName val="Circuit Design"/>
      <sheetName val="Wheeled Vehicle"/>
      <sheetName val="Experimental Design"/>
      <sheetName val="Cell Biology"/>
      <sheetName val="Rounding off"/>
      <sheetName val="Science Jeopardy"/>
    </sheetNames>
    <sheetDataSet>
      <sheetData sheetId="0" refreshError="1"/>
      <sheetData sheetId="1">
        <row r="1">
          <cell r="A1" t="str">
            <v>Team</v>
          </cell>
          <cell r="B1" t="str">
            <v>Name</v>
          </cell>
          <cell r="C1" t="str">
            <v>Score</v>
          </cell>
          <cell r="D1" t="str">
            <v>Times</v>
          </cell>
          <cell r="E1" t="str">
            <v>Score Rank</v>
          </cell>
          <cell r="F1" t="str">
            <v>Time Rank</v>
          </cell>
          <cell r="G1" t="str">
            <v>Average Rank</v>
          </cell>
          <cell r="H1" t="str">
            <v>Place</v>
          </cell>
        </row>
        <row r="2">
          <cell r="A2">
            <v>19</v>
          </cell>
          <cell r="B2" t="str">
            <v>Science Warriors</v>
          </cell>
          <cell r="C2">
            <v>16</v>
          </cell>
          <cell r="D2">
            <v>329</v>
          </cell>
          <cell r="E2">
            <v>2</v>
          </cell>
          <cell r="F2">
            <v>7</v>
          </cell>
          <cell r="G2">
            <v>4.5</v>
          </cell>
          <cell r="H2">
            <v>1</v>
          </cell>
        </row>
        <row r="3">
          <cell r="A3">
            <v>25</v>
          </cell>
          <cell r="B3" t="str">
            <v>Science Cranium</v>
          </cell>
          <cell r="C3">
            <v>17</v>
          </cell>
          <cell r="D3">
            <v>345</v>
          </cell>
          <cell r="E3">
            <v>1</v>
          </cell>
          <cell r="F3">
            <v>9</v>
          </cell>
          <cell r="G3">
            <v>5</v>
          </cell>
          <cell r="H3">
            <v>2</v>
          </cell>
        </row>
        <row r="4">
          <cell r="A4">
            <v>40</v>
          </cell>
          <cell r="B4" t="str">
            <v>Challenger Burgundy</v>
          </cell>
          <cell r="C4">
            <v>12</v>
          </cell>
          <cell r="D4">
            <v>252</v>
          </cell>
          <cell r="E4">
            <v>12</v>
          </cell>
          <cell r="F4">
            <v>1</v>
          </cell>
          <cell r="G4">
            <v>6.5</v>
          </cell>
          <cell r="H4">
            <v>3</v>
          </cell>
        </row>
        <row r="5">
          <cell r="A5">
            <v>6</v>
          </cell>
          <cell r="B5" t="str">
            <v>Challenger White</v>
          </cell>
          <cell r="C5">
            <v>12</v>
          </cell>
          <cell r="D5">
            <v>307</v>
          </cell>
          <cell r="E5">
            <v>12</v>
          </cell>
          <cell r="F5">
            <v>4</v>
          </cell>
          <cell r="G5">
            <v>8</v>
          </cell>
          <cell r="H5">
            <v>4</v>
          </cell>
        </row>
        <row r="6">
          <cell r="A6">
            <v>16</v>
          </cell>
          <cell r="B6" t="str">
            <v>DNA</v>
          </cell>
          <cell r="C6">
            <v>12</v>
          </cell>
          <cell r="D6">
            <v>309</v>
          </cell>
          <cell r="E6">
            <v>12</v>
          </cell>
          <cell r="F6">
            <v>5</v>
          </cell>
          <cell r="G6">
            <v>8.5</v>
          </cell>
          <cell r="H6">
            <v>5</v>
          </cell>
        </row>
        <row r="7">
          <cell r="A7">
            <v>11</v>
          </cell>
          <cell r="B7" t="str">
            <v>Seismic Stars</v>
          </cell>
          <cell r="C7">
            <v>12</v>
          </cell>
          <cell r="D7">
            <v>322</v>
          </cell>
          <cell r="E7">
            <v>12</v>
          </cell>
          <cell r="F7">
            <v>6</v>
          </cell>
          <cell r="G7">
            <v>9</v>
          </cell>
          <cell r="H7">
            <v>6</v>
          </cell>
        </row>
        <row r="8">
          <cell r="A8">
            <v>21</v>
          </cell>
          <cell r="B8" t="str">
            <v>Genes of Gomes</v>
          </cell>
          <cell r="C8">
            <v>15</v>
          </cell>
          <cell r="D8">
            <v>413</v>
          </cell>
          <cell r="E8">
            <v>5</v>
          </cell>
          <cell r="F8">
            <v>14</v>
          </cell>
          <cell r="G8">
            <v>9.5</v>
          </cell>
          <cell r="H8">
            <v>7</v>
          </cell>
        </row>
        <row r="9">
          <cell r="A9">
            <v>33</v>
          </cell>
          <cell r="B9" t="str">
            <v>Effervascent</v>
          </cell>
          <cell r="C9">
            <v>16</v>
          </cell>
          <cell r="D9">
            <v>452</v>
          </cell>
          <cell r="E9">
            <v>2</v>
          </cell>
          <cell r="F9">
            <v>22</v>
          </cell>
          <cell r="G9">
            <v>12</v>
          </cell>
          <cell r="H9">
            <v>8</v>
          </cell>
        </row>
        <row r="10">
          <cell r="A10">
            <v>12</v>
          </cell>
          <cell r="B10" t="str">
            <v>Mustangs</v>
          </cell>
          <cell r="C10">
            <v>12</v>
          </cell>
          <cell r="D10">
            <v>408</v>
          </cell>
          <cell r="E10">
            <v>12</v>
          </cell>
          <cell r="F10">
            <v>13</v>
          </cell>
          <cell r="G10">
            <v>12.5</v>
          </cell>
          <cell r="H10">
            <v>9</v>
          </cell>
        </row>
        <row r="11">
          <cell r="A11">
            <v>35</v>
          </cell>
          <cell r="B11" t="str">
            <v>The Electric Chargers</v>
          </cell>
          <cell r="C11">
            <v>14</v>
          </cell>
          <cell r="D11">
            <v>434</v>
          </cell>
          <cell r="E11">
            <v>7</v>
          </cell>
          <cell r="F11">
            <v>18</v>
          </cell>
          <cell r="G11">
            <v>12.5</v>
          </cell>
          <cell r="H11">
            <v>10</v>
          </cell>
        </row>
        <row r="12">
          <cell r="A12">
            <v>31</v>
          </cell>
          <cell r="B12" t="str">
            <v>Gomes Voyagers</v>
          </cell>
          <cell r="C12">
            <v>15</v>
          </cell>
          <cell r="D12">
            <v>441</v>
          </cell>
          <cell r="E12">
            <v>5</v>
          </cell>
          <cell r="F12">
            <v>20</v>
          </cell>
          <cell r="G12">
            <v>12.5</v>
          </cell>
          <cell r="H12">
            <v>11</v>
          </cell>
        </row>
        <row r="13">
          <cell r="A13">
            <v>36</v>
          </cell>
          <cell r="B13" t="str">
            <v>Fusion Flare</v>
          </cell>
          <cell r="C13">
            <v>11</v>
          </cell>
          <cell r="D13">
            <v>335</v>
          </cell>
          <cell r="E13">
            <v>18</v>
          </cell>
          <cell r="F13">
            <v>8</v>
          </cell>
          <cell r="G13">
            <v>13</v>
          </cell>
          <cell r="H13">
            <v>12</v>
          </cell>
        </row>
        <row r="14">
          <cell r="A14">
            <v>17</v>
          </cell>
          <cell r="B14" t="str">
            <v>Cosmos</v>
          </cell>
          <cell r="C14">
            <v>13</v>
          </cell>
          <cell r="D14">
            <v>427</v>
          </cell>
          <cell r="E14">
            <v>10</v>
          </cell>
          <cell r="F14">
            <v>17</v>
          </cell>
          <cell r="G14">
            <v>13.5</v>
          </cell>
          <cell r="H14">
            <v>13</v>
          </cell>
        </row>
        <row r="15">
          <cell r="A15">
            <v>18</v>
          </cell>
          <cell r="B15" t="str">
            <v>Challenger Gold</v>
          </cell>
          <cell r="C15">
            <v>11</v>
          </cell>
          <cell r="D15">
            <v>358</v>
          </cell>
          <cell r="E15">
            <v>18</v>
          </cell>
          <cell r="F15">
            <v>10</v>
          </cell>
          <cell r="G15">
            <v>14</v>
          </cell>
          <cell r="H15">
            <v>14</v>
          </cell>
        </row>
        <row r="16">
          <cell r="A16">
            <v>29</v>
          </cell>
          <cell r="B16" t="str">
            <v>Rolling Boulders</v>
          </cell>
          <cell r="C16">
            <v>16</v>
          </cell>
          <cell r="D16">
            <v>500</v>
          </cell>
          <cell r="E16">
            <v>2</v>
          </cell>
          <cell r="F16">
            <v>26</v>
          </cell>
          <cell r="G16">
            <v>14</v>
          </cell>
          <cell r="H16">
            <v>15</v>
          </cell>
        </row>
        <row r="17">
          <cell r="A17">
            <v>7</v>
          </cell>
          <cell r="B17" t="str">
            <v>Atomic Adventurers</v>
          </cell>
          <cell r="C17">
            <v>9</v>
          </cell>
          <cell r="D17">
            <v>303</v>
          </cell>
          <cell r="E17">
            <v>26</v>
          </cell>
          <cell r="F17">
            <v>3</v>
          </cell>
          <cell r="G17">
            <v>14.5</v>
          </cell>
          <cell r="H17">
            <v>16</v>
          </cell>
        </row>
        <row r="18">
          <cell r="A18">
            <v>14</v>
          </cell>
          <cell r="B18" t="str">
            <v>Super Sonic</v>
          </cell>
          <cell r="C18">
            <v>8</v>
          </cell>
          <cell r="D18">
            <v>253</v>
          </cell>
          <cell r="E18">
            <v>30</v>
          </cell>
          <cell r="F18">
            <v>2</v>
          </cell>
          <cell r="G18">
            <v>16</v>
          </cell>
          <cell r="H18">
            <v>17</v>
          </cell>
        </row>
        <row r="19">
          <cell r="A19">
            <v>39</v>
          </cell>
          <cell r="B19" t="str">
            <v>SCIWIZ</v>
          </cell>
          <cell r="C19">
            <v>10</v>
          </cell>
          <cell r="D19">
            <v>358</v>
          </cell>
          <cell r="E19">
            <v>23</v>
          </cell>
          <cell r="F19">
            <v>10</v>
          </cell>
          <cell r="G19">
            <v>16.5</v>
          </cell>
          <cell r="H19">
            <v>18</v>
          </cell>
        </row>
        <row r="20">
          <cell r="A20">
            <v>22</v>
          </cell>
          <cell r="B20" t="str">
            <v>Sciensteins</v>
          </cell>
          <cell r="C20">
            <v>11</v>
          </cell>
          <cell r="D20">
            <v>416</v>
          </cell>
          <cell r="E20">
            <v>18</v>
          </cell>
          <cell r="F20">
            <v>16</v>
          </cell>
          <cell r="G20">
            <v>17</v>
          </cell>
          <cell r="H20">
            <v>19</v>
          </cell>
        </row>
        <row r="21">
          <cell r="A21">
            <v>37</v>
          </cell>
          <cell r="B21" t="str">
            <v>Bobcats</v>
          </cell>
          <cell r="C21">
            <v>14</v>
          </cell>
          <cell r="D21">
            <v>505</v>
          </cell>
          <cell r="E21">
            <v>7</v>
          </cell>
          <cell r="F21">
            <v>27</v>
          </cell>
          <cell r="G21">
            <v>17</v>
          </cell>
          <cell r="H21">
            <v>20</v>
          </cell>
        </row>
        <row r="22">
          <cell r="A22">
            <v>2</v>
          </cell>
          <cell r="B22" t="str">
            <v>Gomes Team 4</v>
          </cell>
          <cell r="C22">
            <v>12</v>
          </cell>
          <cell r="D22">
            <v>457</v>
          </cell>
          <cell r="E22">
            <v>12</v>
          </cell>
          <cell r="F22">
            <v>25</v>
          </cell>
          <cell r="G22">
            <v>18.5</v>
          </cell>
          <cell r="H22">
            <v>21</v>
          </cell>
        </row>
        <row r="23">
          <cell r="A23">
            <v>26</v>
          </cell>
          <cell r="B23" t="str">
            <v>The Free Radicals</v>
          </cell>
          <cell r="C23">
            <v>10</v>
          </cell>
          <cell r="D23">
            <v>414</v>
          </cell>
          <cell r="E23">
            <v>23</v>
          </cell>
          <cell r="F23">
            <v>15</v>
          </cell>
          <cell r="G23">
            <v>19</v>
          </cell>
          <cell r="H23">
            <v>22</v>
          </cell>
        </row>
        <row r="24">
          <cell r="A24">
            <v>20</v>
          </cell>
          <cell r="B24" t="str">
            <v>WS Isotopes</v>
          </cell>
          <cell r="C24">
            <v>14</v>
          </cell>
          <cell r="D24">
            <v>619</v>
          </cell>
          <cell r="E24">
            <v>7</v>
          </cell>
          <cell r="F24">
            <v>31</v>
          </cell>
          <cell r="G24">
            <v>19</v>
          </cell>
          <cell r="H24">
            <v>23</v>
          </cell>
        </row>
        <row r="25">
          <cell r="A25">
            <v>23</v>
          </cell>
          <cell r="B25" t="str">
            <v>Bill Nye's Minions</v>
          </cell>
          <cell r="C25">
            <v>13</v>
          </cell>
          <cell r="D25">
            <v>620</v>
          </cell>
          <cell r="E25">
            <v>10</v>
          </cell>
          <cell r="F25">
            <v>32</v>
          </cell>
          <cell r="G25">
            <v>21</v>
          </cell>
          <cell r="H25">
            <v>24</v>
          </cell>
        </row>
        <row r="26">
          <cell r="A26">
            <v>9</v>
          </cell>
          <cell r="B26" t="str">
            <v>Gomes Scientists</v>
          </cell>
          <cell r="C26">
            <v>6</v>
          </cell>
          <cell r="D26">
            <v>402</v>
          </cell>
          <cell r="E26">
            <v>31</v>
          </cell>
          <cell r="F26">
            <v>12</v>
          </cell>
          <cell r="G26">
            <v>21.5</v>
          </cell>
          <cell r="H26">
            <v>25</v>
          </cell>
        </row>
        <row r="27">
          <cell r="A27">
            <v>1</v>
          </cell>
          <cell r="B27" t="str">
            <v>Challenger Green</v>
          </cell>
          <cell r="C27">
            <v>10</v>
          </cell>
          <cell r="D27">
            <v>454</v>
          </cell>
          <cell r="E27">
            <v>23</v>
          </cell>
          <cell r="F27">
            <v>23</v>
          </cell>
          <cell r="G27">
            <v>23</v>
          </cell>
          <cell r="H27">
            <v>26</v>
          </cell>
        </row>
        <row r="28">
          <cell r="A28">
            <v>30</v>
          </cell>
          <cell r="B28" t="str">
            <v>Sci-Fi Stars</v>
          </cell>
          <cell r="C28">
            <v>9</v>
          </cell>
          <cell r="D28">
            <v>449</v>
          </cell>
          <cell r="E28">
            <v>26</v>
          </cell>
          <cell r="F28">
            <v>21</v>
          </cell>
          <cell r="G28">
            <v>23.5</v>
          </cell>
          <cell r="H28">
            <v>27</v>
          </cell>
        </row>
        <row r="29">
          <cell r="A29">
            <v>3</v>
          </cell>
          <cell r="B29" t="str">
            <v>Dynamic Dendrites</v>
          </cell>
          <cell r="C29">
            <v>11</v>
          </cell>
          <cell r="D29">
            <v>516</v>
          </cell>
          <cell r="E29">
            <v>18</v>
          </cell>
          <cell r="F29">
            <v>29</v>
          </cell>
          <cell r="G29">
            <v>23.5</v>
          </cell>
          <cell r="H29">
            <v>28</v>
          </cell>
        </row>
        <row r="30">
          <cell r="A30">
            <v>28</v>
          </cell>
          <cell r="B30" t="str">
            <v>WS Photons</v>
          </cell>
          <cell r="C30">
            <v>11</v>
          </cell>
          <cell r="D30">
            <v>535</v>
          </cell>
          <cell r="E30">
            <v>18</v>
          </cell>
          <cell r="F30">
            <v>30</v>
          </cell>
          <cell r="G30">
            <v>24</v>
          </cell>
          <cell r="H30">
            <v>29</v>
          </cell>
        </row>
        <row r="31">
          <cell r="A31">
            <v>38</v>
          </cell>
          <cell r="B31" t="str">
            <v>Gomes Team 6</v>
          </cell>
          <cell r="C31">
            <v>9</v>
          </cell>
          <cell r="D31">
            <v>456</v>
          </cell>
          <cell r="E31">
            <v>26</v>
          </cell>
          <cell r="F31">
            <v>24</v>
          </cell>
          <cell r="G31">
            <v>25</v>
          </cell>
          <cell r="H31">
            <v>30</v>
          </cell>
        </row>
        <row r="32">
          <cell r="A32">
            <v>13</v>
          </cell>
          <cell r="B32" t="str">
            <v>Little Reactors</v>
          </cell>
          <cell r="C32">
            <v>5</v>
          </cell>
          <cell r="D32">
            <v>438</v>
          </cell>
          <cell r="E32">
            <v>32</v>
          </cell>
          <cell r="F32">
            <v>19</v>
          </cell>
          <cell r="G32">
            <v>25.5</v>
          </cell>
          <cell r="H32">
            <v>31</v>
          </cell>
        </row>
        <row r="33">
          <cell r="A33">
            <v>5</v>
          </cell>
          <cell r="B33" t="str">
            <v>Gomes Wizards</v>
          </cell>
          <cell r="C33">
            <v>9</v>
          </cell>
          <cell r="D33">
            <v>513</v>
          </cell>
          <cell r="E33">
            <v>26</v>
          </cell>
          <cell r="F33">
            <v>28</v>
          </cell>
          <cell r="G33">
            <v>27</v>
          </cell>
          <cell r="H33">
            <v>32</v>
          </cell>
        </row>
      </sheetData>
      <sheetData sheetId="2">
        <row r="1">
          <cell r="A1" t="str">
            <v>Team</v>
          </cell>
          <cell r="B1" t="str">
            <v>Name</v>
          </cell>
          <cell r="C1" t="str">
            <v>Raw Score</v>
          </cell>
          <cell r="D1" t="str">
            <v>Place</v>
          </cell>
        </row>
        <row r="2">
          <cell r="A2">
            <v>14</v>
          </cell>
          <cell r="B2" t="str">
            <v>Super Sonic</v>
          </cell>
          <cell r="C2">
            <v>51</v>
          </cell>
          <cell r="D2">
            <v>1</v>
          </cell>
        </row>
        <row r="3">
          <cell r="A3">
            <v>29</v>
          </cell>
          <cell r="B3" t="str">
            <v>Rolling Boulders</v>
          </cell>
          <cell r="C3">
            <v>47</v>
          </cell>
          <cell r="D3">
            <v>2</v>
          </cell>
        </row>
        <row r="4">
          <cell r="A4">
            <v>20</v>
          </cell>
          <cell r="B4" t="str">
            <v>WS Isotopes</v>
          </cell>
          <cell r="C4">
            <v>47</v>
          </cell>
          <cell r="D4">
            <v>3</v>
          </cell>
        </row>
        <row r="5">
          <cell r="A5">
            <v>25</v>
          </cell>
          <cell r="B5" t="str">
            <v>Science Cranium</v>
          </cell>
          <cell r="C5">
            <v>39</v>
          </cell>
          <cell r="D5">
            <v>4</v>
          </cell>
        </row>
        <row r="6">
          <cell r="A6">
            <v>6</v>
          </cell>
          <cell r="B6" t="str">
            <v>Challenger White</v>
          </cell>
          <cell r="C6">
            <v>32</v>
          </cell>
          <cell r="D6">
            <v>5</v>
          </cell>
        </row>
        <row r="7">
          <cell r="A7">
            <v>1</v>
          </cell>
          <cell r="B7" t="str">
            <v>Challenger Green</v>
          </cell>
          <cell r="C7">
            <v>30</v>
          </cell>
          <cell r="D7">
            <v>6</v>
          </cell>
        </row>
        <row r="8">
          <cell r="A8">
            <v>18</v>
          </cell>
          <cell r="B8" t="str">
            <v>Challenger Gold</v>
          </cell>
          <cell r="C8">
            <v>30</v>
          </cell>
          <cell r="D8">
            <v>7</v>
          </cell>
        </row>
        <row r="9">
          <cell r="A9">
            <v>12</v>
          </cell>
          <cell r="B9" t="str">
            <v>Mustangs</v>
          </cell>
          <cell r="C9">
            <v>30</v>
          </cell>
          <cell r="D9">
            <v>8</v>
          </cell>
        </row>
        <row r="10">
          <cell r="A10">
            <v>23</v>
          </cell>
          <cell r="B10" t="str">
            <v>Bill Nye's Minions</v>
          </cell>
          <cell r="C10">
            <v>29</v>
          </cell>
          <cell r="D10">
            <v>9</v>
          </cell>
        </row>
        <row r="11">
          <cell r="A11">
            <v>26</v>
          </cell>
          <cell r="B11" t="str">
            <v>The Free Radicals</v>
          </cell>
          <cell r="C11">
            <v>25</v>
          </cell>
          <cell r="D11">
            <v>10</v>
          </cell>
        </row>
        <row r="12">
          <cell r="A12">
            <v>16</v>
          </cell>
          <cell r="B12" t="str">
            <v>DNA</v>
          </cell>
          <cell r="C12">
            <v>24</v>
          </cell>
          <cell r="D12">
            <v>11</v>
          </cell>
        </row>
        <row r="13">
          <cell r="A13">
            <v>33</v>
          </cell>
          <cell r="B13" t="str">
            <v>Effervascent</v>
          </cell>
          <cell r="C13">
            <v>23</v>
          </cell>
          <cell r="D13">
            <v>12</v>
          </cell>
        </row>
        <row r="14">
          <cell r="A14">
            <v>21</v>
          </cell>
          <cell r="B14" t="str">
            <v>Genes of Gomes</v>
          </cell>
          <cell r="C14">
            <v>22</v>
          </cell>
          <cell r="D14">
            <v>13</v>
          </cell>
        </row>
        <row r="15">
          <cell r="A15">
            <v>30</v>
          </cell>
          <cell r="B15" t="str">
            <v>Sci-Fi Stars</v>
          </cell>
          <cell r="C15">
            <v>22</v>
          </cell>
          <cell r="D15">
            <v>14</v>
          </cell>
        </row>
        <row r="16">
          <cell r="A16">
            <v>40</v>
          </cell>
          <cell r="B16" t="str">
            <v>Challenger Burgundy</v>
          </cell>
          <cell r="C16">
            <v>20</v>
          </cell>
          <cell r="D16">
            <v>15</v>
          </cell>
        </row>
        <row r="17">
          <cell r="A17">
            <v>31</v>
          </cell>
          <cell r="B17" t="str">
            <v>Gomes Voyagers</v>
          </cell>
          <cell r="C17">
            <v>20</v>
          </cell>
          <cell r="D17">
            <v>16</v>
          </cell>
        </row>
        <row r="18">
          <cell r="A18">
            <v>11</v>
          </cell>
          <cell r="B18" t="str">
            <v>Seismic Stars</v>
          </cell>
          <cell r="C18">
            <v>19</v>
          </cell>
          <cell r="D18">
            <v>17</v>
          </cell>
        </row>
        <row r="19">
          <cell r="A19">
            <v>7</v>
          </cell>
          <cell r="B19" t="str">
            <v>Atomic Adventurers</v>
          </cell>
          <cell r="C19">
            <v>18</v>
          </cell>
          <cell r="D19">
            <v>18</v>
          </cell>
        </row>
        <row r="20">
          <cell r="A20">
            <v>13</v>
          </cell>
          <cell r="B20" t="str">
            <v>Little Reactors</v>
          </cell>
          <cell r="C20">
            <v>18</v>
          </cell>
          <cell r="D20">
            <v>19</v>
          </cell>
        </row>
        <row r="21">
          <cell r="A21">
            <v>5</v>
          </cell>
          <cell r="B21" t="str">
            <v>Gomes Wizards</v>
          </cell>
          <cell r="C21">
            <v>18</v>
          </cell>
          <cell r="D21">
            <v>20</v>
          </cell>
        </row>
        <row r="22">
          <cell r="A22">
            <v>35</v>
          </cell>
          <cell r="B22" t="str">
            <v>The Electric Chargers</v>
          </cell>
          <cell r="C22">
            <v>17</v>
          </cell>
          <cell r="D22">
            <v>21</v>
          </cell>
        </row>
        <row r="23">
          <cell r="A23">
            <v>28</v>
          </cell>
          <cell r="B23" t="str">
            <v>WS Photons</v>
          </cell>
          <cell r="C23">
            <v>16</v>
          </cell>
          <cell r="D23">
            <v>22</v>
          </cell>
        </row>
        <row r="24">
          <cell r="A24">
            <v>2</v>
          </cell>
          <cell r="B24" t="str">
            <v>Gomes Team 4</v>
          </cell>
          <cell r="C24">
            <v>15</v>
          </cell>
          <cell r="D24">
            <v>23</v>
          </cell>
        </row>
        <row r="25">
          <cell r="A25">
            <v>9</v>
          </cell>
          <cell r="B25" t="str">
            <v>Gomes Scientists</v>
          </cell>
          <cell r="C25">
            <v>12</v>
          </cell>
          <cell r="D25">
            <v>24</v>
          </cell>
        </row>
        <row r="26">
          <cell r="A26">
            <v>17</v>
          </cell>
          <cell r="B26" t="str">
            <v>Cosmos</v>
          </cell>
          <cell r="C26">
            <v>9</v>
          </cell>
          <cell r="D26">
            <v>25</v>
          </cell>
        </row>
        <row r="27">
          <cell r="A27">
            <v>3</v>
          </cell>
          <cell r="B27" t="str">
            <v>Dynamic Dendrites</v>
          </cell>
          <cell r="C27">
            <v>9</v>
          </cell>
          <cell r="D27">
            <v>26</v>
          </cell>
        </row>
        <row r="28">
          <cell r="A28">
            <v>19</v>
          </cell>
          <cell r="B28" t="str">
            <v>Science Warriors</v>
          </cell>
          <cell r="C28">
            <v>9</v>
          </cell>
          <cell r="D28">
            <v>27</v>
          </cell>
        </row>
        <row r="29">
          <cell r="A29">
            <v>22</v>
          </cell>
          <cell r="B29" t="str">
            <v>Sciensteins</v>
          </cell>
          <cell r="C29">
            <v>9</v>
          </cell>
          <cell r="D29">
            <v>28</v>
          </cell>
        </row>
        <row r="30">
          <cell r="A30">
            <v>39</v>
          </cell>
          <cell r="B30" t="str">
            <v>SCIWIZ</v>
          </cell>
          <cell r="C30">
            <v>7</v>
          </cell>
          <cell r="D30">
            <v>29</v>
          </cell>
        </row>
        <row r="31">
          <cell r="A31">
            <v>36</v>
          </cell>
          <cell r="B31" t="str">
            <v>Fusion Flare</v>
          </cell>
          <cell r="C31">
            <v>6</v>
          </cell>
          <cell r="D31">
            <v>30</v>
          </cell>
        </row>
        <row r="32">
          <cell r="A32">
            <v>38</v>
          </cell>
          <cell r="B32" t="str">
            <v>Gomes Team 6</v>
          </cell>
          <cell r="C32">
            <v>3</v>
          </cell>
          <cell r="D32">
            <v>31</v>
          </cell>
        </row>
        <row r="33">
          <cell r="A33">
            <v>37</v>
          </cell>
          <cell r="B33" t="str">
            <v>Bobcats</v>
          </cell>
          <cell r="C33">
            <v>3</v>
          </cell>
          <cell r="D33">
            <v>32</v>
          </cell>
        </row>
      </sheetData>
      <sheetData sheetId="3">
        <row r="1">
          <cell r="A1" t="str">
            <v>Team</v>
          </cell>
          <cell r="B1" t="str">
            <v>Name</v>
          </cell>
          <cell r="C1" t="str">
            <v>School</v>
          </cell>
          <cell r="D1" t="str">
            <v>Raw Score</v>
          </cell>
          <cell r="E1" t="str">
            <v>Ranking</v>
          </cell>
        </row>
        <row r="2">
          <cell r="A2">
            <v>6</v>
          </cell>
          <cell r="B2" t="str">
            <v>Challenger White</v>
          </cell>
          <cell r="C2" t="str">
            <v>Challenger Berryessa</v>
          </cell>
          <cell r="D2">
            <v>14</v>
          </cell>
          <cell r="E2">
            <v>1</v>
          </cell>
        </row>
        <row r="3">
          <cell r="A3">
            <v>3</v>
          </cell>
          <cell r="B3" t="str">
            <v>Dynamic Dendrites</v>
          </cell>
          <cell r="C3" t="str">
            <v>Forest Park</v>
          </cell>
          <cell r="D3">
            <v>11</v>
          </cell>
          <cell r="E3">
            <v>2</v>
          </cell>
        </row>
        <row r="4">
          <cell r="A4">
            <v>11</v>
          </cell>
          <cell r="B4" t="str">
            <v>Seismic Stars</v>
          </cell>
          <cell r="C4" t="str">
            <v>Ardenwood Elem</v>
          </cell>
          <cell r="D4">
            <v>11</v>
          </cell>
          <cell r="E4">
            <v>4</v>
          </cell>
        </row>
        <row r="5">
          <cell r="A5">
            <v>39</v>
          </cell>
          <cell r="B5" t="str">
            <v>SCIWIZ</v>
          </cell>
          <cell r="C5" t="str">
            <v>Forest Park</v>
          </cell>
          <cell r="D5">
            <v>11</v>
          </cell>
          <cell r="E5">
            <v>3</v>
          </cell>
        </row>
        <row r="6">
          <cell r="A6">
            <v>14</v>
          </cell>
          <cell r="B6" t="str">
            <v>Super Sonic</v>
          </cell>
          <cell r="C6" t="str">
            <v>Warm Springs</v>
          </cell>
          <cell r="D6">
            <v>10</v>
          </cell>
          <cell r="E6">
            <v>6</v>
          </cell>
        </row>
        <row r="7">
          <cell r="A7">
            <v>29</v>
          </cell>
          <cell r="B7" t="str">
            <v>Rolling Boulders</v>
          </cell>
          <cell r="C7" t="str">
            <v>Mission Valley</v>
          </cell>
          <cell r="D7">
            <v>10</v>
          </cell>
          <cell r="E7">
            <v>5</v>
          </cell>
        </row>
        <row r="8">
          <cell r="A8">
            <v>17</v>
          </cell>
          <cell r="B8" t="str">
            <v>Cosmos</v>
          </cell>
          <cell r="C8" t="str">
            <v>Mission Valley</v>
          </cell>
          <cell r="D8">
            <v>9</v>
          </cell>
          <cell r="E8">
            <v>7</v>
          </cell>
        </row>
        <row r="9">
          <cell r="A9">
            <v>9</v>
          </cell>
          <cell r="B9" t="str">
            <v>Gomes Scientists</v>
          </cell>
          <cell r="C9" t="str">
            <v>Gomes</v>
          </cell>
          <cell r="D9">
            <v>8</v>
          </cell>
          <cell r="E9">
            <v>9</v>
          </cell>
        </row>
        <row r="10">
          <cell r="A10">
            <v>35</v>
          </cell>
          <cell r="B10" t="str">
            <v>The Electric Chargers</v>
          </cell>
          <cell r="C10" t="str">
            <v>Forest Park</v>
          </cell>
          <cell r="D10">
            <v>8</v>
          </cell>
          <cell r="E10">
            <v>8</v>
          </cell>
        </row>
        <row r="11">
          <cell r="A11">
            <v>21</v>
          </cell>
          <cell r="B11" t="str">
            <v>Genes of Gomes</v>
          </cell>
          <cell r="C11" t="str">
            <v>Gomes</v>
          </cell>
          <cell r="D11">
            <v>7</v>
          </cell>
          <cell r="E11">
            <v>12</v>
          </cell>
        </row>
        <row r="12">
          <cell r="A12">
            <v>26</v>
          </cell>
          <cell r="B12" t="str">
            <v>The Free Radicals</v>
          </cell>
          <cell r="C12" t="str">
            <v>Gomes</v>
          </cell>
          <cell r="D12">
            <v>7</v>
          </cell>
          <cell r="E12">
            <v>13</v>
          </cell>
        </row>
        <row r="13">
          <cell r="A13">
            <v>28</v>
          </cell>
          <cell r="B13" t="str">
            <v>WS Photons</v>
          </cell>
          <cell r="C13" t="str">
            <v>Warm Springs</v>
          </cell>
          <cell r="D13">
            <v>7</v>
          </cell>
          <cell r="E13">
            <v>11</v>
          </cell>
        </row>
        <row r="14">
          <cell r="A14">
            <v>31</v>
          </cell>
          <cell r="B14" t="str">
            <v>Gomes Voyagers</v>
          </cell>
          <cell r="C14" t="str">
            <v>Gomes</v>
          </cell>
          <cell r="D14">
            <v>7</v>
          </cell>
          <cell r="E14">
            <v>10</v>
          </cell>
        </row>
        <row r="15">
          <cell r="A15">
            <v>13</v>
          </cell>
          <cell r="B15" t="str">
            <v>Little Reactors</v>
          </cell>
          <cell r="C15" t="str">
            <v>Ardenwood Elem</v>
          </cell>
          <cell r="D15">
            <v>6</v>
          </cell>
          <cell r="E15">
            <v>14</v>
          </cell>
        </row>
        <row r="16">
          <cell r="A16">
            <v>18</v>
          </cell>
          <cell r="B16" t="str">
            <v>Challenger Gold</v>
          </cell>
          <cell r="C16" t="str">
            <v>Challenger Berryessa</v>
          </cell>
          <cell r="D16">
            <v>6</v>
          </cell>
          <cell r="E16">
            <v>16</v>
          </cell>
        </row>
        <row r="17">
          <cell r="A17">
            <v>33</v>
          </cell>
          <cell r="B17" t="str">
            <v>Effervascent</v>
          </cell>
          <cell r="C17" t="str">
            <v>Ardenwood Elem</v>
          </cell>
          <cell r="D17">
            <v>6</v>
          </cell>
          <cell r="E17">
            <v>15</v>
          </cell>
        </row>
        <row r="18">
          <cell r="A18">
            <v>2</v>
          </cell>
          <cell r="B18" t="str">
            <v>Gomes Griffin</v>
          </cell>
          <cell r="C18" t="str">
            <v>Gomes</v>
          </cell>
          <cell r="D18">
            <v>5</v>
          </cell>
          <cell r="E18">
            <v>19</v>
          </cell>
        </row>
        <row r="19">
          <cell r="A19">
            <v>16</v>
          </cell>
          <cell r="B19" t="str">
            <v>DNA</v>
          </cell>
          <cell r="C19" t="str">
            <v>Forest Park</v>
          </cell>
          <cell r="D19">
            <v>5</v>
          </cell>
          <cell r="E19">
            <v>22</v>
          </cell>
        </row>
        <row r="20">
          <cell r="A20">
            <v>20</v>
          </cell>
          <cell r="B20" t="str">
            <v>WS Isotopes</v>
          </cell>
          <cell r="C20" t="str">
            <v>Warm Springs</v>
          </cell>
          <cell r="D20">
            <v>5</v>
          </cell>
          <cell r="E20">
            <v>20</v>
          </cell>
        </row>
        <row r="21">
          <cell r="A21">
            <v>23</v>
          </cell>
          <cell r="B21" t="str">
            <v>Bill Nye's Minions</v>
          </cell>
          <cell r="C21" t="str">
            <v>Gomes</v>
          </cell>
          <cell r="D21">
            <v>5</v>
          </cell>
          <cell r="E21">
            <v>17</v>
          </cell>
        </row>
        <row r="22">
          <cell r="A22">
            <v>25</v>
          </cell>
          <cell r="B22" t="str">
            <v>Science Cranium</v>
          </cell>
          <cell r="C22" t="str">
            <v xml:space="preserve">Gomes </v>
          </cell>
          <cell r="D22">
            <v>5</v>
          </cell>
          <cell r="E22">
            <v>21</v>
          </cell>
        </row>
        <row r="23">
          <cell r="A23">
            <v>38</v>
          </cell>
          <cell r="B23" t="str">
            <v>Golden Split Atoms</v>
          </cell>
          <cell r="C23" t="str">
            <v xml:space="preserve">Gomes </v>
          </cell>
          <cell r="D23">
            <v>5</v>
          </cell>
          <cell r="E23">
            <v>18</v>
          </cell>
        </row>
        <row r="24">
          <cell r="A24">
            <v>7</v>
          </cell>
          <cell r="B24" t="str">
            <v>Atomic Adventurers</v>
          </cell>
          <cell r="C24" t="str">
            <v>Ardenwood Elem</v>
          </cell>
          <cell r="D24">
            <v>4</v>
          </cell>
          <cell r="E24">
            <v>25</v>
          </cell>
        </row>
        <row r="25">
          <cell r="A25">
            <v>19</v>
          </cell>
          <cell r="B25" t="str">
            <v>Science Warriors</v>
          </cell>
          <cell r="C25" t="str">
            <v>Ardenwood Elem</v>
          </cell>
          <cell r="D25">
            <v>4</v>
          </cell>
          <cell r="E25">
            <v>24</v>
          </cell>
        </row>
        <row r="26">
          <cell r="A26">
            <v>30</v>
          </cell>
          <cell r="B26" t="str">
            <v>Sci-Fi Stars</v>
          </cell>
          <cell r="C26" t="str">
            <v xml:space="preserve">Gomes </v>
          </cell>
          <cell r="D26">
            <v>4</v>
          </cell>
          <cell r="E26">
            <v>23</v>
          </cell>
        </row>
        <row r="27">
          <cell r="A27">
            <v>12</v>
          </cell>
          <cell r="B27" t="str">
            <v>Mustangs</v>
          </cell>
          <cell r="C27" t="str">
            <v>Mission San Jose</v>
          </cell>
          <cell r="D27">
            <v>3</v>
          </cell>
          <cell r="E27">
            <v>26</v>
          </cell>
        </row>
        <row r="28">
          <cell r="A28">
            <v>1</v>
          </cell>
          <cell r="B28" t="str">
            <v>Challenger Green</v>
          </cell>
          <cell r="C28" t="str">
            <v>Challenger Berryessa</v>
          </cell>
          <cell r="D28">
            <v>2</v>
          </cell>
          <cell r="E28">
            <v>27</v>
          </cell>
        </row>
        <row r="29">
          <cell r="A29">
            <v>5</v>
          </cell>
          <cell r="B29" t="str">
            <v>Gomes Wizards</v>
          </cell>
          <cell r="C29" t="str">
            <v>Gomes</v>
          </cell>
          <cell r="D29">
            <v>2</v>
          </cell>
          <cell r="E29">
            <v>27</v>
          </cell>
        </row>
        <row r="30">
          <cell r="A30">
            <v>36</v>
          </cell>
          <cell r="B30" t="str">
            <v>Fusion Flare</v>
          </cell>
          <cell r="C30" t="str">
            <v>Ardenwood Elem</v>
          </cell>
          <cell r="D30">
            <v>2</v>
          </cell>
          <cell r="E30">
            <v>27</v>
          </cell>
        </row>
        <row r="31">
          <cell r="A31">
            <v>37</v>
          </cell>
          <cell r="B31" t="str">
            <v>Bobcats</v>
          </cell>
          <cell r="C31" t="str">
            <v>Basis</v>
          </cell>
          <cell r="D31">
            <v>2</v>
          </cell>
          <cell r="E31">
            <v>27</v>
          </cell>
        </row>
        <row r="32">
          <cell r="A32">
            <v>22</v>
          </cell>
          <cell r="B32" t="str">
            <v>Sciensteins</v>
          </cell>
          <cell r="C32" t="str">
            <v>Gomes</v>
          </cell>
          <cell r="D32">
            <v>1</v>
          </cell>
          <cell r="E32">
            <v>31</v>
          </cell>
        </row>
        <row r="33">
          <cell r="A33">
            <v>40</v>
          </cell>
          <cell r="B33" t="str">
            <v>Challenger Burgundy</v>
          </cell>
          <cell r="C33" t="str">
            <v>Challenger Berryessa</v>
          </cell>
          <cell r="D33">
            <v>0</v>
          </cell>
          <cell r="E33">
            <v>32</v>
          </cell>
        </row>
      </sheetData>
      <sheetData sheetId="4">
        <row r="1">
          <cell r="A1" t="str">
            <v>Team #</v>
          </cell>
          <cell r="B1" t="str">
            <v>Name</v>
          </cell>
          <cell r="C1" t="str">
            <v>Final Score</v>
          </cell>
          <cell r="D1" t="str">
            <v>Final Rank</v>
          </cell>
        </row>
        <row r="2">
          <cell r="A2">
            <v>20</v>
          </cell>
          <cell r="B2" t="str">
            <v>WS Isotopes</v>
          </cell>
          <cell r="C2">
            <v>7</v>
          </cell>
          <cell r="D2">
            <v>1</v>
          </cell>
        </row>
        <row r="3">
          <cell r="A3">
            <v>33</v>
          </cell>
          <cell r="B3" t="str">
            <v>Effervascent</v>
          </cell>
          <cell r="C3">
            <v>13</v>
          </cell>
          <cell r="D3">
            <v>2</v>
          </cell>
        </row>
        <row r="4">
          <cell r="A4">
            <v>37</v>
          </cell>
          <cell r="B4" t="str">
            <v>Bobcats</v>
          </cell>
          <cell r="C4">
            <v>21</v>
          </cell>
          <cell r="D4">
            <v>3</v>
          </cell>
        </row>
        <row r="5">
          <cell r="A5">
            <v>6</v>
          </cell>
          <cell r="B5" t="str">
            <v>Challenger White</v>
          </cell>
          <cell r="C5">
            <v>26</v>
          </cell>
          <cell r="D5">
            <v>4</v>
          </cell>
        </row>
        <row r="6">
          <cell r="A6">
            <v>14</v>
          </cell>
          <cell r="B6" t="str">
            <v>Super Sonic</v>
          </cell>
          <cell r="C6">
            <v>30</v>
          </cell>
          <cell r="D6">
            <v>5</v>
          </cell>
        </row>
        <row r="7">
          <cell r="A7">
            <v>1</v>
          </cell>
          <cell r="B7" t="str">
            <v>Challenger Green</v>
          </cell>
          <cell r="C7">
            <v>36</v>
          </cell>
          <cell r="D7">
            <v>6</v>
          </cell>
        </row>
        <row r="8">
          <cell r="A8">
            <v>13</v>
          </cell>
          <cell r="B8" t="str">
            <v>Little Reactors</v>
          </cell>
          <cell r="C8">
            <v>36</v>
          </cell>
          <cell r="D8">
            <v>7</v>
          </cell>
        </row>
        <row r="9">
          <cell r="A9">
            <v>26</v>
          </cell>
          <cell r="B9" t="str">
            <v>The Free Radicals</v>
          </cell>
          <cell r="C9">
            <v>51</v>
          </cell>
          <cell r="D9">
            <v>8</v>
          </cell>
        </row>
        <row r="10">
          <cell r="A10">
            <v>19</v>
          </cell>
          <cell r="B10" t="str">
            <v>Science Warriors</v>
          </cell>
          <cell r="C10">
            <v>59</v>
          </cell>
          <cell r="D10">
            <v>9</v>
          </cell>
        </row>
        <row r="11">
          <cell r="A11">
            <v>29</v>
          </cell>
          <cell r="B11" t="str">
            <v>Rolling Boulders</v>
          </cell>
          <cell r="C11">
            <v>61</v>
          </cell>
          <cell r="D11">
            <v>10</v>
          </cell>
        </row>
        <row r="12">
          <cell r="A12">
            <v>22</v>
          </cell>
          <cell r="B12" t="str">
            <v>Sciensteins</v>
          </cell>
          <cell r="C12">
            <v>63</v>
          </cell>
          <cell r="D12">
            <v>11</v>
          </cell>
        </row>
        <row r="13">
          <cell r="A13">
            <v>40</v>
          </cell>
          <cell r="B13" t="str">
            <v>Challenger Burgandy</v>
          </cell>
          <cell r="C13">
            <v>63</v>
          </cell>
          <cell r="D13">
            <v>12</v>
          </cell>
        </row>
        <row r="14">
          <cell r="A14">
            <v>16</v>
          </cell>
          <cell r="B14" t="str">
            <v>DNA</v>
          </cell>
          <cell r="C14">
            <v>68</v>
          </cell>
          <cell r="D14">
            <v>13</v>
          </cell>
        </row>
        <row r="15">
          <cell r="A15">
            <v>17</v>
          </cell>
          <cell r="B15" t="str">
            <v>Cosmos</v>
          </cell>
          <cell r="C15">
            <v>70</v>
          </cell>
          <cell r="D15">
            <v>14</v>
          </cell>
        </row>
        <row r="16">
          <cell r="A16">
            <v>18</v>
          </cell>
          <cell r="B16" t="str">
            <v>Challenger Gold</v>
          </cell>
          <cell r="C16">
            <v>76</v>
          </cell>
          <cell r="D16">
            <v>15</v>
          </cell>
        </row>
        <row r="17">
          <cell r="A17">
            <v>2</v>
          </cell>
          <cell r="B17" t="str">
            <v>Gomes Team 4</v>
          </cell>
          <cell r="C17">
            <v>77</v>
          </cell>
          <cell r="D17">
            <v>16</v>
          </cell>
        </row>
        <row r="18">
          <cell r="A18">
            <v>28</v>
          </cell>
          <cell r="B18" t="str">
            <v>WS Photons</v>
          </cell>
          <cell r="C18">
            <v>79</v>
          </cell>
          <cell r="D18">
            <v>17</v>
          </cell>
        </row>
        <row r="19">
          <cell r="A19">
            <v>3</v>
          </cell>
          <cell r="B19" t="str">
            <v>Dynamic Dendrites</v>
          </cell>
          <cell r="C19">
            <v>84</v>
          </cell>
          <cell r="D19">
            <v>18</v>
          </cell>
        </row>
        <row r="20">
          <cell r="A20">
            <v>39</v>
          </cell>
          <cell r="B20" t="str">
            <v>SCIWIZ</v>
          </cell>
          <cell r="C20">
            <v>85</v>
          </cell>
          <cell r="D20">
            <v>19</v>
          </cell>
        </row>
        <row r="21">
          <cell r="A21">
            <v>12</v>
          </cell>
          <cell r="B21" t="str">
            <v>Mustangs</v>
          </cell>
          <cell r="C21">
            <v>86</v>
          </cell>
          <cell r="D21">
            <v>20</v>
          </cell>
        </row>
        <row r="22">
          <cell r="A22">
            <v>38</v>
          </cell>
          <cell r="B22" t="str">
            <v>Gomes Team 6</v>
          </cell>
          <cell r="C22">
            <v>90</v>
          </cell>
          <cell r="D22">
            <v>21</v>
          </cell>
        </row>
        <row r="23">
          <cell r="A23">
            <v>21</v>
          </cell>
          <cell r="B23" t="str">
            <v>Genes of Gomes</v>
          </cell>
          <cell r="C23">
            <v>101</v>
          </cell>
          <cell r="D23">
            <v>22</v>
          </cell>
        </row>
        <row r="24">
          <cell r="A24">
            <v>7</v>
          </cell>
          <cell r="B24" t="str">
            <v>Atomic Adventurers</v>
          </cell>
          <cell r="C24">
            <v>115</v>
          </cell>
          <cell r="D24">
            <v>23</v>
          </cell>
        </row>
        <row r="25">
          <cell r="A25">
            <v>11</v>
          </cell>
          <cell r="B25" t="str">
            <v>Seismic Stars</v>
          </cell>
          <cell r="C25">
            <v>120</v>
          </cell>
          <cell r="D25">
            <v>24</v>
          </cell>
        </row>
        <row r="26">
          <cell r="A26">
            <v>9</v>
          </cell>
          <cell r="B26" t="str">
            <v>Gomes Team 3</v>
          </cell>
          <cell r="C26">
            <v>128</v>
          </cell>
          <cell r="D26">
            <v>25</v>
          </cell>
        </row>
        <row r="27">
          <cell r="A27">
            <v>36</v>
          </cell>
          <cell r="B27" t="str">
            <v>Fusion Flare</v>
          </cell>
          <cell r="C27">
            <v>130</v>
          </cell>
          <cell r="D27">
            <v>26</v>
          </cell>
        </row>
        <row r="28">
          <cell r="A28">
            <v>31</v>
          </cell>
          <cell r="B28" t="str">
            <v>Gomes Voyagers</v>
          </cell>
          <cell r="C28">
            <v>137</v>
          </cell>
          <cell r="D28">
            <v>27</v>
          </cell>
        </row>
        <row r="29">
          <cell r="A29">
            <v>35</v>
          </cell>
          <cell r="B29" t="str">
            <v>Gomes Team 2</v>
          </cell>
          <cell r="C29">
            <v>137</v>
          </cell>
          <cell r="D29">
            <v>28</v>
          </cell>
        </row>
        <row r="30">
          <cell r="A30">
            <v>25</v>
          </cell>
          <cell r="B30" t="str">
            <v>Gomes Team 1</v>
          </cell>
          <cell r="C30">
            <v>138</v>
          </cell>
          <cell r="D30">
            <v>29</v>
          </cell>
        </row>
        <row r="31">
          <cell r="A31">
            <v>30</v>
          </cell>
          <cell r="B31" t="str">
            <v>Sci-Fi Stars</v>
          </cell>
          <cell r="C31">
            <v>138</v>
          </cell>
          <cell r="D31">
            <v>30</v>
          </cell>
        </row>
        <row r="32">
          <cell r="A32">
            <v>5</v>
          </cell>
          <cell r="B32" t="str">
            <v>Gomes Wizards</v>
          </cell>
          <cell r="C32">
            <v>155</v>
          </cell>
          <cell r="D32">
            <v>31</v>
          </cell>
        </row>
        <row r="33">
          <cell r="A33">
            <v>23</v>
          </cell>
          <cell r="B33" t="str">
            <v>Bill Nye's Minions</v>
          </cell>
          <cell r="C33">
            <v>160</v>
          </cell>
          <cell r="D33">
            <v>32</v>
          </cell>
        </row>
        <row r="35">
          <cell r="A35" t="str">
            <v>Mass:</v>
          </cell>
          <cell r="B35" t="str">
            <v>Delta T</v>
          </cell>
        </row>
        <row r="36">
          <cell r="A36">
            <v>39</v>
          </cell>
          <cell r="B36">
            <v>20</v>
          </cell>
        </row>
        <row r="37">
          <cell r="A37">
            <v>38</v>
          </cell>
          <cell r="B37">
            <v>33</v>
          </cell>
        </row>
        <row r="38">
          <cell r="A38">
            <v>20</v>
          </cell>
          <cell r="B38">
            <v>37</v>
          </cell>
        </row>
        <row r="39">
          <cell r="A39">
            <v>18</v>
          </cell>
          <cell r="B39">
            <v>14</v>
          </cell>
        </row>
        <row r="40">
          <cell r="A40">
            <v>33</v>
          </cell>
          <cell r="B40">
            <v>6</v>
          </cell>
        </row>
        <row r="41">
          <cell r="A41">
            <v>6</v>
          </cell>
          <cell r="B41">
            <v>13</v>
          </cell>
        </row>
        <row r="42">
          <cell r="A42">
            <v>40</v>
          </cell>
          <cell r="B42">
            <v>1</v>
          </cell>
        </row>
        <row r="43">
          <cell r="A43">
            <v>1</v>
          </cell>
          <cell r="B43">
            <v>19</v>
          </cell>
        </row>
        <row r="44">
          <cell r="A44">
            <v>37</v>
          </cell>
          <cell r="B44">
            <v>26</v>
          </cell>
        </row>
        <row r="45">
          <cell r="A45">
            <v>12</v>
          </cell>
          <cell r="B45">
            <v>22</v>
          </cell>
        </row>
        <row r="46">
          <cell r="A46">
            <v>28</v>
          </cell>
          <cell r="B46">
            <v>17</v>
          </cell>
        </row>
        <row r="47">
          <cell r="A47">
            <v>13</v>
          </cell>
          <cell r="B47">
            <v>29</v>
          </cell>
        </row>
        <row r="48">
          <cell r="A48">
            <v>29</v>
          </cell>
          <cell r="B48">
            <v>16</v>
          </cell>
        </row>
        <row r="49">
          <cell r="A49">
            <v>14</v>
          </cell>
          <cell r="B49">
            <v>40</v>
          </cell>
        </row>
        <row r="50">
          <cell r="A50">
            <v>26</v>
          </cell>
          <cell r="B50">
            <v>2</v>
          </cell>
        </row>
        <row r="51">
          <cell r="A51">
            <v>16</v>
          </cell>
          <cell r="B51">
            <v>3</v>
          </cell>
        </row>
        <row r="52">
          <cell r="A52">
            <v>2</v>
          </cell>
          <cell r="B52">
            <v>28</v>
          </cell>
        </row>
        <row r="53">
          <cell r="A53">
            <v>30</v>
          </cell>
          <cell r="B53">
            <v>18</v>
          </cell>
        </row>
        <row r="54">
          <cell r="A54">
            <v>7</v>
          </cell>
          <cell r="B54">
            <v>12</v>
          </cell>
        </row>
        <row r="55">
          <cell r="A55">
            <v>3</v>
          </cell>
          <cell r="B55">
            <v>21</v>
          </cell>
        </row>
        <row r="56">
          <cell r="A56">
            <v>21</v>
          </cell>
          <cell r="B56">
            <v>39</v>
          </cell>
        </row>
        <row r="57">
          <cell r="A57">
            <v>25</v>
          </cell>
          <cell r="B57">
            <v>38</v>
          </cell>
        </row>
        <row r="58">
          <cell r="A58">
            <v>22</v>
          </cell>
          <cell r="B58">
            <v>11</v>
          </cell>
        </row>
        <row r="59">
          <cell r="A59">
            <v>9</v>
          </cell>
          <cell r="B59">
            <v>7</v>
          </cell>
        </row>
        <row r="60">
          <cell r="A60">
            <v>35</v>
          </cell>
          <cell r="B60">
            <v>36</v>
          </cell>
        </row>
        <row r="61">
          <cell r="A61">
            <v>17</v>
          </cell>
          <cell r="B61">
            <v>9</v>
          </cell>
        </row>
        <row r="62">
          <cell r="A62">
            <v>19</v>
          </cell>
          <cell r="B62">
            <v>31</v>
          </cell>
        </row>
        <row r="63">
          <cell r="A63">
            <v>11</v>
          </cell>
          <cell r="B63">
            <v>35</v>
          </cell>
        </row>
        <row r="64">
          <cell r="A64">
            <v>31</v>
          </cell>
          <cell r="B64">
            <v>25</v>
          </cell>
        </row>
        <row r="65">
          <cell r="A65">
            <v>36</v>
          </cell>
          <cell r="B65">
            <v>30</v>
          </cell>
        </row>
        <row r="66">
          <cell r="A66">
            <v>5</v>
          </cell>
          <cell r="B66">
            <v>5</v>
          </cell>
        </row>
      </sheetData>
      <sheetData sheetId="5">
        <row r="1">
          <cell r="A1" t="str">
            <v>Team</v>
          </cell>
          <cell r="B1" t="str">
            <v>Name</v>
          </cell>
          <cell r="C1" t="str">
            <v>School</v>
          </cell>
          <cell r="D1" t="str">
            <v>Raw Score</v>
          </cell>
          <cell r="E1" t="str">
            <v>Ranking</v>
          </cell>
        </row>
        <row r="2">
          <cell r="A2">
            <v>25</v>
          </cell>
          <cell r="B2" t="str">
            <v>Science Cranium</v>
          </cell>
          <cell r="C2" t="str">
            <v xml:space="preserve">Gomes </v>
          </cell>
          <cell r="D2">
            <v>37</v>
          </cell>
          <cell r="E2">
            <v>1</v>
          </cell>
        </row>
        <row r="3">
          <cell r="A3">
            <v>3</v>
          </cell>
          <cell r="B3" t="str">
            <v>Dynamic Dendrites</v>
          </cell>
          <cell r="C3" t="str">
            <v>Forest Park</v>
          </cell>
          <cell r="D3">
            <v>36</v>
          </cell>
          <cell r="E3">
            <v>2</v>
          </cell>
        </row>
        <row r="4">
          <cell r="A4">
            <v>20</v>
          </cell>
          <cell r="B4" t="str">
            <v>WS Isotopes</v>
          </cell>
          <cell r="C4" t="str">
            <v>Warm Springs</v>
          </cell>
          <cell r="D4">
            <v>36</v>
          </cell>
          <cell r="E4">
            <v>3</v>
          </cell>
        </row>
        <row r="5">
          <cell r="A5">
            <v>29</v>
          </cell>
          <cell r="B5" t="str">
            <v>Rolling Boulders</v>
          </cell>
          <cell r="C5" t="str">
            <v>Mission Valley</v>
          </cell>
          <cell r="D5">
            <v>35</v>
          </cell>
          <cell r="E5">
            <v>4</v>
          </cell>
        </row>
        <row r="6">
          <cell r="A6">
            <v>18</v>
          </cell>
          <cell r="B6" t="str">
            <v>Challenger Gold</v>
          </cell>
          <cell r="C6" t="str">
            <v>Challenger Berryessa</v>
          </cell>
          <cell r="D6">
            <v>34</v>
          </cell>
          <cell r="E6">
            <v>5</v>
          </cell>
        </row>
        <row r="7">
          <cell r="A7">
            <v>36</v>
          </cell>
          <cell r="B7" t="str">
            <v>Fusion Flare</v>
          </cell>
          <cell r="C7" t="str">
            <v>Ardenwood Elem</v>
          </cell>
          <cell r="D7">
            <v>34</v>
          </cell>
          <cell r="E7">
            <v>6</v>
          </cell>
        </row>
        <row r="8">
          <cell r="A8">
            <v>1</v>
          </cell>
          <cell r="B8" t="str">
            <v>Challenger Green</v>
          </cell>
          <cell r="C8" t="str">
            <v>Challenger Berryessa</v>
          </cell>
          <cell r="D8">
            <v>32</v>
          </cell>
          <cell r="E8">
            <v>10</v>
          </cell>
        </row>
        <row r="9">
          <cell r="A9">
            <v>11</v>
          </cell>
          <cell r="B9" t="str">
            <v>Seismic Stars</v>
          </cell>
          <cell r="C9" t="str">
            <v>Ardenwood Elem</v>
          </cell>
          <cell r="D9">
            <v>32</v>
          </cell>
          <cell r="E9">
            <v>7</v>
          </cell>
        </row>
        <row r="10">
          <cell r="A10">
            <v>14</v>
          </cell>
          <cell r="B10" t="str">
            <v>Super Sonic</v>
          </cell>
          <cell r="C10" t="str">
            <v>Warm Springs</v>
          </cell>
          <cell r="D10">
            <v>32</v>
          </cell>
          <cell r="E10">
            <v>8</v>
          </cell>
        </row>
        <row r="11">
          <cell r="A11">
            <v>17</v>
          </cell>
          <cell r="B11" t="str">
            <v>Cosmos</v>
          </cell>
          <cell r="C11" t="str">
            <v>Mission Valley</v>
          </cell>
          <cell r="D11">
            <v>32</v>
          </cell>
          <cell r="E11">
            <v>9</v>
          </cell>
        </row>
        <row r="12">
          <cell r="A12">
            <v>12</v>
          </cell>
          <cell r="B12" t="str">
            <v>Mustangs</v>
          </cell>
          <cell r="C12" t="str">
            <v>Mission San Jose</v>
          </cell>
          <cell r="D12">
            <v>31</v>
          </cell>
          <cell r="E12">
            <v>11</v>
          </cell>
        </row>
        <row r="13">
          <cell r="A13">
            <v>19</v>
          </cell>
          <cell r="B13" t="str">
            <v>Science Warriors</v>
          </cell>
          <cell r="C13" t="str">
            <v>Ardenwood Elem</v>
          </cell>
          <cell r="D13">
            <v>30</v>
          </cell>
          <cell r="E13">
            <v>12</v>
          </cell>
        </row>
        <row r="14">
          <cell r="A14">
            <v>26</v>
          </cell>
          <cell r="B14" t="str">
            <v>The Free Radicals</v>
          </cell>
          <cell r="C14" t="str">
            <v>Gomes</v>
          </cell>
          <cell r="D14">
            <v>30</v>
          </cell>
          <cell r="E14">
            <v>14</v>
          </cell>
        </row>
        <row r="15">
          <cell r="A15">
            <v>28</v>
          </cell>
          <cell r="B15" t="str">
            <v>WS Photons</v>
          </cell>
          <cell r="C15" t="str">
            <v>Warm Springs</v>
          </cell>
          <cell r="D15">
            <v>30</v>
          </cell>
          <cell r="E15">
            <v>13</v>
          </cell>
        </row>
        <row r="16">
          <cell r="A16">
            <v>16</v>
          </cell>
          <cell r="B16" t="str">
            <v>DNA</v>
          </cell>
          <cell r="C16" t="str">
            <v>Forest Park</v>
          </cell>
          <cell r="D16">
            <v>29</v>
          </cell>
          <cell r="E16">
            <v>16</v>
          </cell>
        </row>
        <row r="17">
          <cell r="A17">
            <v>31</v>
          </cell>
          <cell r="B17" t="str">
            <v>Gomes Voyagers</v>
          </cell>
          <cell r="C17" t="str">
            <v>Gomes</v>
          </cell>
          <cell r="D17">
            <v>29</v>
          </cell>
          <cell r="E17">
            <v>18</v>
          </cell>
        </row>
        <row r="18">
          <cell r="A18">
            <v>33</v>
          </cell>
          <cell r="B18" t="str">
            <v>Effervascent</v>
          </cell>
          <cell r="C18" t="str">
            <v>Ardenwood Elem</v>
          </cell>
          <cell r="D18">
            <v>29</v>
          </cell>
          <cell r="E18">
            <v>15</v>
          </cell>
        </row>
        <row r="19">
          <cell r="A19">
            <v>39</v>
          </cell>
          <cell r="B19" t="str">
            <v>SCIWIZ</v>
          </cell>
          <cell r="C19" t="str">
            <v>Forest Park</v>
          </cell>
          <cell r="D19">
            <v>29</v>
          </cell>
          <cell r="E19">
            <v>17</v>
          </cell>
        </row>
        <row r="20">
          <cell r="A20">
            <v>7</v>
          </cell>
          <cell r="B20" t="str">
            <v>Atomic Adventurers</v>
          </cell>
          <cell r="C20" t="str">
            <v>Ardenwood Elem</v>
          </cell>
          <cell r="D20">
            <v>28.5</v>
          </cell>
          <cell r="E20">
            <v>19</v>
          </cell>
        </row>
        <row r="21">
          <cell r="A21">
            <v>21</v>
          </cell>
          <cell r="B21" t="str">
            <v>Genes of Gomes</v>
          </cell>
          <cell r="C21" t="str">
            <v>Gomes</v>
          </cell>
          <cell r="D21">
            <v>28</v>
          </cell>
          <cell r="E21">
            <v>20</v>
          </cell>
        </row>
        <row r="22">
          <cell r="A22">
            <v>35</v>
          </cell>
          <cell r="B22" t="str">
            <v>The Electric Chargers</v>
          </cell>
          <cell r="C22" t="str">
            <v>Forest Park</v>
          </cell>
          <cell r="D22">
            <v>28</v>
          </cell>
          <cell r="E22">
            <v>21</v>
          </cell>
        </row>
        <row r="23">
          <cell r="A23">
            <v>40</v>
          </cell>
          <cell r="B23" t="str">
            <v>Challenger Burgundy</v>
          </cell>
          <cell r="C23" t="str">
            <v>Challenger Berryessa</v>
          </cell>
          <cell r="D23">
            <v>26</v>
          </cell>
          <cell r="E23">
            <v>22</v>
          </cell>
        </row>
        <row r="24">
          <cell r="A24">
            <v>22</v>
          </cell>
          <cell r="B24" t="str">
            <v>Sciensteins</v>
          </cell>
          <cell r="C24" t="str">
            <v>Gomes</v>
          </cell>
          <cell r="D24">
            <v>25.5</v>
          </cell>
          <cell r="E24">
            <v>23</v>
          </cell>
        </row>
        <row r="25">
          <cell r="A25">
            <v>6</v>
          </cell>
          <cell r="B25" t="str">
            <v>Challenger White</v>
          </cell>
          <cell r="C25" t="str">
            <v>Challenger Berryessa</v>
          </cell>
          <cell r="D25">
            <v>25</v>
          </cell>
          <cell r="E25">
            <v>24</v>
          </cell>
        </row>
        <row r="26">
          <cell r="A26">
            <v>37</v>
          </cell>
          <cell r="B26" t="str">
            <v>Bobcats</v>
          </cell>
          <cell r="C26" t="str">
            <v>Basis</v>
          </cell>
          <cell r="D26">
            <v>24</v>
          </cell>
          <cell r="E26">
            <v>25</v>
          </cell>
        </row>
        <row r="27">
          <cell r="A27">
            <v>30</v>
          </cell>
          <cell r="B27" t="str">
            <v>Sci-Fi Stars</v>
          </cell>
          <cell r="C27" t="str">
            <v xml:space="preserve">Gomes </v>
          </cell>
          <cell r="D27">
            <v>23</v>
          </cell>
          <cell r="E27">
            <v>26</v>
          </cell>
        </row>
        <row r="28">
          <cell r="A28">
            <v>23</v>
          </cell>
          <cell r="B28" t="str">
            <v>Bill Nye's Minions</v>
          </cell>
          <cell r="C28" t="str">
            <v>Gomes</v>
          </cell>
          <cell r="D28">
            <v>22</v>
          </cell>
          <cell r="E28">
            <v>28</v>
          </cell>
        </row>
        <row r="29">
          <cell r="A29">
            <v>38</v>
          </cell>
          <cell r="B29" t="str">
            <v>Golden Split Atoms</v>
          </cell>
          <cell r="C29" t="str">
            <v xml:space="preserve">Gomes </v>
          </cell>
          <cell r="D29">
            <v>22</v>
          </cell>
          <cell r="E29">
            <v>27</v>
          </cell>
        </row>
        <row r="30">
          <cell r="A30">
            <v>9</v>
          </cell>
          <cell r="B30" t="str">
            <v>Gomes Scientists</v>
          </cell>
          <cell r="C30" t="str">
            <v>Gomes</v>
          </cell>
          <cell r="D30">
            <v>21</v>
          </cell>
          <cell r="E30">
            <v>30</v>
          </cell>
        </row>
        <row r="31">
          <cell r="A31">
            <v>13</v>
          </cell>
          <cell r="B31" t="str">
            <v>Little Reactors</v>
          </cell>
          <cell r="C31" t="str">
            <v>Ardenwood Elem</v>
          </cell>
          <cell r="D31">
            <v>21</v>
          </cell>
          <cell r="E31">
            <v>29</v>
          </cell>
        </row>
        <row r="32">
          <cell r="A32">
            <v>5</v>
          </cell>
          <cell r="B32" t="str">
            <v>Gomes Wizards</v>
          </cell>
          <cell r="C32" t="str">
            <v>Gomes</v>
          </cell>
          <cell r="D32">
            <v>19.5</v>
          </cell>
          <cell r="E32">
            <v>31</v>
          </cell>
        </row>
        <row r="33">
          <cell r="A33">
            <v>2</v>
          </cell>
          <cell r="B33" t="str">
            <v>Gomes Griffin</v>
          </cell>
          <cell r="C33" t="str">
            <v>Gomes</v>
          </cell>
          <cell r="D33">
            <v>17</v>
          </cell>
          <cell r="E33">
            <v>32</v>
          </cell>
        </row>
      </sheetData>
      <sheetData sheetId="6">
        <row r="1">
          <cell r="A1" t="str">
            <v>Team</v>
          </cell>
          <cell r="B1" t="str">
            <v>Name</v>
          </cell>
          <cell r="C1" t="str">
            <v>School</v>
          </cell>
          <cell r="D1" t="str">
            <v>Raw Score</v>
          </cell>
          <cell r="E1" t="str">
            <v>Ranking</v>
          </cell>
        </row>
        <row r="2">
          <cell r="A2">
            <v>3</v>
          </cell>
          <cell r="B2" t="str">
            <v>Dynamic Dendrites</v>
          </cell>
          <cell r="C2" t="str">
            <v>Forest Park</v>
          </cell>
          <cell r="D2">
            <v>18</v>
          </cell>
          <cell r="E2">
            <v>1</v>
          </cell>
        </row>
        <row r="3">
          <cell r="A3">
            <v>12</v>
          </cell>
          <cell r="B3" t="str">
            <v>Mustangs</v>
          </cell>
          <cell r="C3" t="str">
            <v>Mission San Jose</v>
          </cell>
          <cell r="D3">
            <v>18</v>
          </cell>
          <cell r="E3">
            <v>1</v>
          </cell>
        </row>
        <row r="4">
          <cell r="A4">
            <v>2</v>
          </cell>
          <cell r="B4" t="str">
            <v>Gomes Griffin</v>
          </cell>
          <cell r="C4" t="str">
            <v>Gomes</v>
          </cell>
          <cell r="D4">
            <v>17</v>
          </cell>
          <cell r="E4">
            <v>4</v>
          </cell>
        </row>
        <row r="5">
          <cell r="A5">
            <v>21</v>
          </cell>
          <cell r="B5" t="str">
            <v>Genes of Gomes</v>
          </cell>
          <cell r="C5" t="str">
            <v>Gomes</v>
          </cell>
          <cell r="D5">
            <v>17</v>
          </cell>
          <cell r="E5">
            <v>3</v>
          </cell>
        </row>
        <row r="6">
          <cell r="A6">
            <v>6</v>
          </cell>
          <cell r="B6" t="str">
            <v>Challenger White</v>
          </cell>
          <cell r="C6" t="str">
            <v>Challenger Berryessa</v>
          </cell>
          <cell r="D6">
            <v>16</v>
          </cell>
          <cell r="E6">
            <v>7</v>
          </cell>
        </row>
        <row r="7">
          <cell r="A7">
            <v>14</v>
          </cell>
          <cell r="B7" t="str">
            <v>Super Sonic</v>
          </cell>
          <cell r="C7" t="str">
            <v>Warm Springs</v>
          </cell>
          <cell r="D7">
            <v>16</v>
          </cell>
          <cell r="E7">
            <v>10</v>
          </cell>
        </row>
        <row r="8">
          <cell r="A8">
            <v>17</v>
          </cell>
          <cell r="B8" t="str">
            <v>Cosmos</v>
          </cell>
          <cell r="C8" t="str">
            <v>Mission Valley</v>
          </cell>
          <cell r="D8">
            <v>16</v>
          </cell>
          <cell r="E8">
            <v>11</v>
          </cell>
        </row>
        <row r="9">
          <cell r="A9">
            <v>22</v>
          </cell>
          <cell r="B9" t="str">
            <v>Sciensteins</v>
          </cell>
          <cell r="C9" t="str">
            <v>Gomes</v>
          </cell>
          <cell r="D9">
            <v>16</v>
          </cell>
          <cell r="E9">
            <v>11</v>
          </cell>
        </row>
        <row r="10">
          <cell r="A10">
            <v>26</v>
          </cell>
          <cell r="B10" t="str">
            <v>The Free Radicals</v>
          </cell>
          <cell r="C10" t="str">
            <v>Gomes</v>
          </cell>
          <cell r="D10">
            <v>16</v>
          </cell>
          <cell r="E10">
            <v>5</v>
          </cell>
        </row>
        <row r="11">
          <cell r="A11">
            <v>29</v>
          </cell>
          <cell r="B11" t="str">
            <v>Rolling Boulders</v>
          </cell>
          <cell r="C11" t="str">
            <v>Mission Valley</v>
          </cell>
          <cell r="D11">
            <v>16</v>
          </cell>
          <cell r="E11">
            <v>7</v>
          </cell>
        </row>
        <row r="12">
          <cell r="A12">
            <v>35</v>
          </cell>
          <cell r="B12" t="str">
            <v>The Electric Chargers</v>
          </cell>
          <cell r="C12" t="str">
            <v>Forest Park</v>
          </cell>
          <cell r="D12">
            <v>16</v>
          </cell>
          <cell r="E12">
            <v>7</v>
          </cell>
        </row>
        <row r="13">
          <cell r="A13">
            <v>38</v>
          </cell>
          <cell r="B13" t="str">
            <v>Golden Split Atoms</v>
          </cell>
          <cell r="C13" t="str">
            <v xml:space="preserve">Gomes </v>
          </cell>
          <cell r="D13">
            <v>16</v>
          </cell>
          <cell r="E13">
            <v>5</v>
          </cell>
        </row>
        <row r="14">
          <cell r="A14">
            <v>11</v>
          </cell>
          <cell r="B14" t="str">
            <v>Seismic Stars</v>
          </cell>
          <cell r="C14" t="str">
            <v>Ardenwood Elem</v>
          </cell>
          <cell r="D14">
            <v>15</v>
          </cell>
          <cell r="E14">
            <v>13</v>
          </cell>
        </row>
        <row r="15">
          <cell r="A15">
            <v>16</v>
          </cell>
          <cell r="B15" t="str">
            <v>DNA</v>
          </cell>
          <cell r="C15" t="str">
            <v>Forest Park</v>
          </cell>
          <cell r="D15">
            <v>15</v>
          </cell>
          <cell r="E15">
            <v>15</v>
          </cell>
        </row>
        <row r="16">
          <cell r="A16">
            <v>18</v>
          </cell>
          <cell r="B16" t="str">
            <v>Challenger Gold</v>
          </cell>
          <cell r="C16" t="str">
            <v>Challenger Berryessa</v>
          </cell>
          <cell r="D16">
            <v>15</v>
          </cell>
          <cell r="E16">
            <v>17</v>
          </cell>
        </row>
        <row r="17">
          <cell r="A17">
            <v>20</v>
          </cell>
          <cell r="B17" t="str">
            <v>WS Isotopes</v>
          </cell>
          <cell r="C17" t="str">
            <v>Warm Springs</v>
          </cell>
          <cell r="D17">
            <v>15</v>
          </cell>
          <cell r="E17">
            <v>16</v>
          </cell>
        </row>
        <row r="18">
          <cell r="A18">
            <v>25</v>
          </cell>
          <cell r="B18" t="str">
            <v>Science Cranium</v>
          </cell>
          <cell r="C18" t="str">
            <v xml:space="preserve">Gomes </v>
          </cell>
          <cell r="D18">
            <v>15</v>
          </cell>
          <cell r="E18">
            <v>17</v>
          </cell>
        </row>
        <row r="19">
          <cell r="A19">
            <v>36</v>
          </cell>
          <cell r="B19" t="str">
            <v>Fusion Flare</v>
          </cell>
          <cell r="C19" t="str">
            <v>Ardenwood Elem</v>
          </cell>
          <cell r="D19">
            <v>15</v>
          </cell>
          <cell r="E19">
            <v>14</v>
          </cell>
        </row>
        <row r="20">
          <cell r="A20">
            <v>28</v>
          </cell>
          <cell r="B20" t="str">
            <v>WS Photons</v>
          </cell>
          <cell r="C20" t="str">
            <v>Warm Springs</v>
          </cell>
          <cell r="D20">
            <v>14</v>
          </cell>
          <cell r="E20">
            <v>19</v>
          </cell>
        </row>
        <row r="21">
          <cell r="A21">
            <v>1</v>
          </cell>
          <cell r="B21" t="str">
            <v>Challenger Green</v>
          </cell>
          <cell r="C21" t="str">
            <v>Challenger Berryessa</v>
          </cell>
          <cell r="D21">
            <v>13</v>
          </cell>
          <cell r="E21">
            <v>21</v>
          </cell>
        </row>
        <row r="22">
          <cell r="A22">
            <v>31</v>
          </cell>
          <cell r="B22" t="str">
            <v>Gomes Voyagers</v>
          </cell>
          <cell r="C22" t="str">
            <v>Gomes</v>
          </cell>
          <cell r="D22">
            <v>13</v>
          </cell>
          <cell r="E22">
            <v>20</v>
          </cell>
        </row>
        <row r="23">
          <cell r="A23">
            <v>39</v>
          </cell>
          <cell r="B23" t="str">
            <v>SCIWIZ</v>
          </cell>
          <cell r="C23" t="str">
            <v>Forest Park</v>
          </cell>
          <cell r="D23">
            <v>12</v>
          </cell>
          <cell r="E23">
            <v>22</v>
          </cell>
        </row>
        <row r="24">
          <cell r="A24">
            <v>5</v>
          </cell>
          <cell r="B24" t="str">
            <v>Gomes Wizards</v>
          </cell>
          <cell r="C24" t="str">
            <v>Gomes</v>
          </cell>
          <cell r="D24">
            <v>10</v>
          </cell>
          <cell r="E24">
            <v>25</v>
          </cell>
        </row>
        <row r="25">
          <cell r="A25">
            <v>7</v>
          </cell>
          <cell r="B25" t="str">
            <v>Atomic Adventurers</v>
          </cell>
          <cell r="C25" t="str">
            <v>Ardenwood Elem</v>
          </cell>
          <cell r="D25">
            <v>10</v>
          </cell>
          <cell r="E25">
            <v>24</v>
          </cell>
        </row>
        <row r="26">
          <cell r="A26">
            <v>9</v>
          </cell>
          <cell r="B26" t="str">
            <v>Gomes Scientists</v>
          </cell>
          <cell r="C26" t="str">
            <v>Gomes</v>
          </cell>
          <cell r="D26">
            <v>10</v>
          </cell>
          <cell r="E26">
            <v>26</v>
          </cell>
        </row>
        <row r="27">
          <cell r="A27">
            <v>33</v>
          </cell>
          <cell r="B27" t="str">
            <v>Effervascent</v>
          </cell>
          <cell r="C27" t="str">
            <v>Ardenwood Elem</v>
          </cell>
          <cell r="D27">
            <v>10</v>
          </cell>
          <cell r="E27">
            <v>23</v>
          </cell>
        </row>
        <row r="28">
          <cell r="A28">
            <v>40</v>
          </cell>
          <cell r="B28" t="str">
            <v>Challenger Burgundy</v>
          </cell>
          <cell r="C28" t="str">
            <v>Challenger Berryessa</v>
          </cell>
          <cell r="D28">
            <v>10</v>
          </cell>
          <cell r="E28">
            <v>26</v>
          </cell>
        </row>
        <row r="29">
          <cell r="A29">
            <v>13</v>
          </cell>
          <cell r="B29" t="str">
            <v>Little Reactors</v>
          </cell>
          <cell r="C29" t="str">
            <v>Ardenwood Elem</v>
          </cell>
          <cell r="D29">
            <v>9</v>
          </cell>
          <cell r="E29">
            <v>29</v>
          </cell>
        </row>
        <row r="30">
          <cell r="A30">
            <v>19</v>
          </cell>
          <cell r="B30" t="str">
            <v>Science Warriors</v>
          </cell>
          <cell r="C30" t="str">
            <v>Ardenwood Elem</v>
          </cell>
          <cell r="D30">
            <v>9</v>
          </cell>
          <cell r="E30">
            <v>30</v>
          </cell>
        </row>
        <row r="31">
          <cell r="A31">
            <v>37</v>
          </cell>
          <cell r="B31" t="str">
            <v>Bobcats</v>
          </cell>
          <cell r="C31" t="str">
            <v>Basis</v>
          </cell>
          <cell r="D31">
            <v>9</v>
          </cell>
          <cell r="E31">
            <v>28</v>
          </cell>
        </row>
        <row r="32">
          <cell r="A32">
            <v>30</v>
          </cell>
          <cell r="B32" t="str">
            <v>Sci-Fi Stars</v>
          </cell>
          <cell r="C32" t="str">
            <v xml:space="preserve">Gomes </v>
          </cell>
          <cell r="D32">
            <v>7</v>
          </cell>
          <cell r="E32">
            <v>31</v>
          </cell>
        </row>
        <row r="33">
          <cell r="A33">
            <v>23</v>
          </cell>
          <cell r="B33" t="str">
            <v>Bill Nye's Minions</v>
          </cell>
          <cell r="C33" t="str">
            <v>Gomes</v>
          </cell>
          <cell r="D33">
            <v>0</v>
          </cell>
          <cell r="E33">
            <v>32</v>
          </cell>
        </row>
      </sheetData>
      <sheetData sheetId="7">
        <row r="1">
          <cell r="A1" t="str">
            <v>Team</v>
          </cell>
          <cell r="B1" t="str">
            <v>Name</v>
          </cell>
          <cell r="C1" t="str">
            <v>Rank</v>
          </cell>
        </row>
        <row r="2">
          <cell r="B2" t="str">
            <v xml:space="preserve">5.75 METERS TOTAL </v>
          </cell>
        </row>
        <row r="3">
          <cell r="A3">
            <v>3</v>
          </cell>
          <cell r="B3" t="str">
            <v>Dynamic Dendrites</v>
          </cell>
          <cell r="C3">
            <v>1</v>
          </cell>
        </row>
        <row r="4">
          <cell r="A4">
            <v>38</v>
          </cell>
          <cell r="B4" t="str">
            <v>Gomes Team 6</v>
          </cell>
          <cell r="C4">
            <v>2</v>
          </cell>
        </row>
        <row r="5">
          <cell r="A5">
            <v>2</v>
          </cell>
          <cell r="B5" t="str">
            <v>Gomes Team 4</v>
          </cell>
          <cell r="C5">
            <v>3</v>
          </cell>
        </row>
        <row r="6">
          <cell r="A6">
            <v>40</v>
          </cell>
          <cell r="B6" t="str">
            <v>Challenger Burgundy</v>
          </cell>
          <cell r="C6">
            <v>4</v>
          </cell>
        </row>
        <row r="7">
          <cell r="A7">
            <v>29</v>
          </cell>
          <cell r="B7" t="str">
            <v>Rolling Boulders</v>
          </cell>
          <cell r="C7">
            <v>5</v>
          </cell>
        </row>
        <row r="8">
          <cell r="A8">
            <v>23</v>
          </cell>
          <cell r="B8" t="str">
            <v>Bill Nye's Minions</v>
          </cell>
          <cell r="C8">
            <v>6</v>
          </cell>
        </row>
        <row r="9">
          <cell r="A9">
            <v>19</v>
          </cell>
          <cell r="B9" t="str">
            <v>Science Warriors</v>
          </cell>
          <cell r="C9">
            <v>7</v>
          </cell>
        </row>
        <row r="10">
          <cell r="A10">
            <v>16</v>
          </cell>
          <cell r="B10" t="str">
            <v>DNA</v>
          </cell>
          <cell r="C10">
            <v>8</v>
          </cell>
        </row>
        <row r="11">
          <cell r="A11">
            <v>6</v>
          </cell>
          <cell r="B11" t="str">
            <v>Challenger White</v>
          </cell>
          <cell r="C11">
            <v>9</v>
          </cell>
        </row>
        <row r="12">
          <cell r="A12">
            <v>18</v>
          </cell>
          <cell r="B12" t="str">
            <v>Challenger Gold</v>
          </cell>
          <cell r="C12">
            <v>10</v>
          </cell>
        </row>
        <row r="13">
          <cell r="A13">
            <v>36</v>
          </cell>
          <cell r="B13" t="str">
            <v>Fusion Flare</v>
          </cell>
          <cell r="C13">
            <v>11</v>
          </cell>
        </row>
        <row r="14">
          <cell r="A14">
            <v>17</v>
          </cell>
          <cell r="B14" t="str">
            <v>Cosmos</v>
          </cell>
          <cell r="C14">
            <v>12</v>
          </cell>
        </row>
        <row r="15">
          <cell r="A15">
            <v>35</v>
          </cell>
          <cell r="B15" t="str">
            <v>The Electric Chargers</v>
          </cell>
          <cell r="C15">
            <v>13</v>
          </cell>
        </row>
        <row r="16">
          <cell r="A16">
            <v>5</v>
          </cell>
          <cell r="B16" t="str">
            <v>Gomes Wizards</v>
          </cell>
          <cell r="C16">
            <v>14</v>
          </cell>
        </row>
        <row r="17">
          <cell r="A17">
            <v>20</v>
          </cell>
          <cell r="B17" t="str">
            <v>WS Isotopes</v>
          </cell>
          <cell r="C17">
            <v>15</v>
          </cell>
        </row>
        <row r="18">
          <cell r="A18">
            <v>31</v>
          </cell>
          <cell r="B18" t="str">
            <v>Gomes Voyagers</v>
          </cell>
          <cell r="C18">
            <v>16</v>
          </cell>
        </row>
        <row r="19">
          <cell r="A19">
            <v>37</v>
          </cell>
          <cell r="B19" t="str">
            <v>Bobcats</v>
          </cell>
          <cell r="C19">
            <v>17</v>
          </cell>
        </row>
        <row r="20">
          <cell r="A20">
            <v>7</v>
          </cell>
          <cell r="B20" t="str">
            <v>Atomic Adventurers</v>
          </cell>
          <cell r="C20">
            <v>18</v>
          </cell>
        </row>
        <row r="21">
          <cell r="A21">
            <v>11</v>
          </cell>
          <cell r="B21" t="str">
            <v>Seismic Stars</v>
          </cell>
          <cell r="C21">
            <v>19</v>
          </cell>
        </row>
        <row r="22">
          <cell r="A22">
            <v>39</v>
          </cell>
          <cell r="B22" t="str">
            <v>SCIWIZ</v>
          </cell>
          <cell r="C22">
            <v>20</v>
          </cell>
        </row>
        <row r="23">
          <cell r="A23">
            <v>30</v>
          </cell>
          <cell r="B23" t="str">
            <v>Sci-Fi Stars</v>
          </cell>
          <cell r="C23">
            <v>21</v>
          </cell>
        </row>
        <row r="24">
          <cell r="A24">
            <v>13</v>
          </cell>
          <cell r="B24" t="str">
            <v>Little Reactors</v>
          </cell>
          <cell r="C24">
            <v>22</v>
          </cell>
        </row>
        <row r="25">
          <cell r="A25">
            <v>1</v>
          </cell>
          <cell r="B25" t="str">
            <v>Challenger Green</v>
          </cell>
          <cell r="C25">
            <v>23</v>
          </cell>
        </row>
        <row r="26">
          <cell r="A26">
            <v>26</v>
          </cell>
          <cell r="B26" t="str">
            <v>The Free Radicals</v>
          </cell>
          <cell r="C26">
            <v>24</v>
          </cell>
        </row>
        <row r="27">
          <cell r="A27">
            <v>21</v>
          </cell>
          <cell r="B27" t="str">
            <v>Genes of Gomes</v>
          </cell>
          <cell r="C27">
            <v>25</v>
          </cell>
        </row>
        <row r="28">
          <cell r="A28">
            <v>22</v>
          </cell>
          <cell r="B28" t="str">
            <v>Sciensteins</v>
          </cell>
          <cell r="C28">
            <v>26</v>
          </cell>
        </row>
        <row r="29">
          <cell r="A29">
            <v>33</v>
          </cell>
          <cell r="B29" t="str">
            <v>Effervascent</v>
          </cell>
          <cell r="C29">
            <v>27</v>
          </cell>
        </row>
        <row r="30">
          <cell r="A30">
            <v>12</v>
          </cell>
          <cell r="B30" t="str">
            <v>Mustangs</v>
          </cell>
          <cell r="C30">
            <v>28</v>
          </cell>
        </row>
        <row r="31">
          <cell r="A31">
            <v>28</v>
          </cell>
          <cell r="B31" t="str">
            <v>WS Photons</v>
          </cell>
          <cell r="C31">
            <v>29</v>
          </cell>
        </row>
        <row r="32">
          <cell r="A32">
            <v>14</v>
          </cell>
          <cell r="B32" t="str">
            <v>Super Sonic</v>
          </cell>
          <cell r="C32">
            <v>30</v>
          </cell>
        </row>
        <row r="33">
          <cell r="A33">
            <v>25</v>
          </cell>
          <cell r="B33" t="str">
            <v>Science Cranium</v>
          </cell>
          <cell r="C33">
            <v>31</v>
          </cell>
        </row>
        <row r="34">
          <cell r="A34">
            <v>9</v>
          </cell>
          <cell r="B34" t="str">
            <v>Gomes Scientists</v>
          </cell>
          <cell r="C34">
            <v>32</v>
          </cell>
        </row>
      </sheetData>
      <sheetData sheetId="8">
        <row r="1">
          <cell r="A1" t="str">
            <v>Team</v>
          </cell>
          <cell r="B1" t="str">
            <v>Name</v>
          </cell>
          <cell r="C1" t="str">
            <v>School</v>
          </cell>
          <cell r="D1" t="str">
            <v>Raw Score</v>
          </cell>
          <cell r="E1" t="str">
            <v>Ranking</v>
          </cell>
        </row>
        <row r="2">
          <cell r="A2">
            <v>35</v>
          </cell>
          <cell r="B2" t="str">
            <v>The Electric Chargers</v>
          </cell>
          <cell r="C2" t="str">
            <v>Forest Park</v>
          </cell>
          <cell r="D2">
            <v>49</v>
          </cell>
          <cell r="E2">
            <v>2</v>
          </cell>
        </row>
        <row r="3">
          <cell r="A3">
            <v>11</v>
          </cell>
          <cell r="B3" t="str">
            <v>Seismic Stars</v>
          </cell>
          <cell r="C3" t="str">
            <v>Ardenwood Elem</v>
          </cell>
          <cell r="D3">
            <v>49</v>
          </cell>
          <cell r="E3">
            <v>1</v>
          </cell>
        </row>
        <row r="4">
          <cell r="A4">
            <v>22</v>
          </cell>
          <cell r="B4" t="str">
            <v>Sciensteins</v>
          </cell>
          <cell r="C4" t="str">
            <v>Gomes</v>
          </cell>
          <cell r="D4">
            <v>47</v>
          </cell>
          <cell r="E4">
            <v>4</v>
          </cell>
        </row>
        <row r="5">
          <cell r="A5">
            <v>28</v>
          </cell>
          <cell r="B5" t="str">
            <v>WS Photons</v>
          </cell>
          <cell r="C5" t="str">
            <v>Warm Springs</v>
          </cell>
          <cell r="D5">
            <v>47</v>
          </cell>
          <cell r="E5">
            <v>3</v>
          </cell>
        </row>
        <row r="6">
          <cell r="A6">
            <v>33</v>
          </cell>
          <cell r="B6" t="str">
            <v>Effervascent</v>
          </cell>
          <cell r="C6" t="str">
            <v>Ardenwood Elem</v>
          </cell>
          <cell r="D6">
            <v>47</v>
          </cell>
          <cell r="E6">
            <v>5</v>
          </cell>
        </row>
        <row r="7">
          <cell r="A7">
            <v>21</v>
          </cell>
          <cell r="B7" t="str">
            <v>Genes of Gomes</v>
          </cell>
          <cell r="C7" t="str">
            <v>Gomes</v>
          </cell>
          <cell r="D7">
            <v>46</v>
          </cell>
          <cell r="E7">
            <v>7</v>
          </cell>
        </row>
        <row r="8">
          <cell r="A8">
            <v>36</v>
          </cell>
          <cell r="B8" t="str">
            <v>Fusion Flare</v>
          </cell>
          <cell r="C8" t="str">
            <v>Ardenwood Elem</v>
          </cell>
          <cell r="D8">
            <v>46</v>
          </cell>
          <cell r="E8">
            <v>6</v>
          </cell>
        </row>
        <row r="9">
          <cell r="A9">
            <v>3</v>
          </cell>
          <cell r="B9" t="str">
            <v>Dynamic Dendrites</v>
          </cell>
          <cell r="C9" t="str">
            <v>Forest Park</v>
          </cell>
          <cell r="D9">
            <v>46</v>
          </cell>
          <cell r="E9">
            <v>8</v>
          </cell>
        </row>
        <row r="10">
          <cell r="A10">
            <v>20</v>
          </cell>
          <cell r="B10" t="str">
            <v>WS Isotopes</v>
          </cell>
          <cell r="C10" t="str">
            <v>Warm Springs</v>
          </cell>
          <cell r="D10">
            <v>46</v>
          </cell>
          <cell r="E10">
            <v>9</v>
          </cell>
        </row>
        <row r="11">
          <cell r="A11">
            <v>29</v>
          </cell>
          <cell r="B11" t="str">
            <v>Rolling Boulders</v>
          </cell>
          <cell r="C11" t="str">
            <v>Mission Valley</v>
          </cell>
          <cell r="D11">
            <v>45</v>
          </cell>
          <cell r="E11">
            <v>10</v>
          </cell>
        </row>
        <row r="12">
          <cell r="A12">
            <v>40</v>
          </cell>
          <cell r="B12" t="str">
            <v>Challenger Burgundy</v>
          </cell>
          <cell r="C12" t="str">
            <v>Challenger Berryessa</v>
          </cell>
          <cell r="D12">
            <v>45</v>
          </cell>
          <cell r="E12">
            <v>11</v>
          </cell>
        </row>
        <row r="13">
          <cell r="A13">
            <v>17</v>
          </cell>
          <cell r="B13" t="str">
            <v>Cosmos</v>
          </cell>
          <cell r="C13" t="str">
            <v>Mission Valley</v>
          </cell>
          <cell r="D13">
            <v>45</v>
          </cell>
          <cell r="E13">
            <v>12</v>
          </cell>
        </row>
        <row r="14">
          <cell r="A14">
            <v>38</v>
          </cell>
          <cell r="B14" t="str">
            <v>Golden Split Atoms</v>
          </cell>
          <cell r="C14" t="str">
            <v xml:space="preserve">Gomes </v>
          </cell>
          <cell r="D14">
            <v>44</v>
          </cell>
          <cell r="E14">
            <v>15</v>
          </cell>
        </row>
        <row r="15">
          <cell r="A15">
            <v>2</v>
          </cell>
          <cell r="B15" t="str">
            <v>Gomes Griffin</v>
          </cell>
          <cell r="C15" t="str">
            <v>Gomes</v>
          </cell>
          <cell r="D15">
            <v>44</v>
          </cell>
          <cell r="E15">
            <v>14</v>
          </cell>
        </row>
        <row r="16">
          <cell r="A16">
            <v>6</v>
          </cell>
          <cell r="B16" t="str">
            <v>Challenger White</v>
          </cell>
          <cell r="C16" t="str">
            <v>Challenger Berryessa</v>
          </cell>
          <cell r="D16">
            <v>44</v>
          </cell>
          <cell r="E16">
            <v>16</v>
          </cell>
        </row>
        <row r="17">
          <cell r="A17">
            <v>13</v>
          </cell>
          <cell r="B17" t="str">
            <v>Little Reactors</v>
          </cell>
          <cell r="C17" t="str">
            <v>Ardenwood Elem</v>
          </cell>
          <cell r="D17">
            <v>44</v>
          </cell>
          <cell r="E17">
            <v>13</v>
          </cell>
        </row>
        <row r="18">
          <cell r="A18">
            <v>37</v>
          </cell>
          <cell r="B18" t="str">
            <v>Bobcats</v>
          </cell>
          <cell r="C18" t="str">
            <v>Basis</v>
          </cell>
          <cell r="D18">
            <v>43</v>
          </cell>
          <cell r="E18">
            <v>18</v>
          </cell>
        </row>
        <row r="19">
          <cell r="A19">
            <v>39</v>
          </cell>
          <cell r="B19" t="str">
            <v>SCIWIZ</v>
          </cell>
          <cell r="C19" t="str">
            <v>Forest Park</v>
          </cell>
          <cell r="D19">
            <v>44</v>
          </cell>
          <cell r="E19">
            <v>17</v>
          </cell>
        </row>
        <row r="20">
          <cell r="A20">
            <v>25</v>
          </cell>
          <cell r="B20" t="str">
            <v>Science Cranium</v>
          </cell>
          <cell r="C20" t="str">
            <v xml:space="preserve">Gomes </v>
          </cell>
          <cell r="D20">
            <v>41</v>
          </cell>
          <cell r="E20">
            <v>20</v>
          </cell>
        </row>
        <row r="21">
          <cell r="A21">
            <v>19</v>
          </cell>
          <cell r="B21" t="str">
            <v>Science Warriors</v>
          </cell>
          <cell r="C21" t="str">
            <v>Ardenwood Elem</v>
          </cell>
          <cell r="D21">
            <v>41</v>
          </cell>
          <cell r="E21">
            <v>19</v>
          </cell>
        </row>
        <row r="22">
          <cell r="A22">
            <v>18</v>
          </cell>
          <cell r="B22" t="str">
            <v>Challenger Gold</v>
          </cell>
          <cell r="C22" t="str">
            <v>Challenger Berryessa</v>
          </cell>
          <cell r="D22">
            <v>40</v>
          </cell>
          <cell r="E22">
            <v>22</v>
          </cell>
        </row>
        <row r="23">
          <cell r="A23">
            <v>23</v>
          </cell>
          <cell r="B23" t="str">
            <v>Bill Nye's Minions</v>
          </cell>
          <cell r="C23" t="str">
            <v>Gomes</v>
          </cell>
          <cell r="D23">
            <v>39</v>
          </cell>
          <cell r="E23">
            <v>24</v>
          </cell>
        </row>
        <row r="24">
          <cell r="A24">
            <v>30</v>
          </cell>
          <cell r="B24" t="str">
            <v>Sci-Fi Stars</v>
          </cell>
          <cell r="C24" t="str">
            <v xml:space="preserve">Gomes </v>
          </cell>
          <cell r="D24">
            <v>40</v>
          </cell>
          <cell r="E24">
            <v>21</v>
          </cell>
        </row>
        <row r="25">
          <cell r="A25">
            <v>12</v>
          </cell>
          <cell r="B25" t="str">
            <v>Mustangs</v>
          </cell>
          <cell r="C25" t="str">
            <v>Mission San Jose</v>
          </cell>
          <cell r="D25">
            <v>39</v>
          </cell>
          <cell r="E25">
            <v>25</v>
          </cell>
        </row>
        <row r="26">
          <cell r="A26">
            <v>16</v>
          </cell>
          <cell r="B26" t="str">
            <v>DNA</v>
          </cell>
          <cell r="C26" t="str">
            <v>Forest Park</v>
          </cell>
          <cell r="D26">
            <v>39</v>
          </cell>
          <cell r="E26">
            <v>23</v>
          </cell>
        </row>
        <row r="27">
          <cell r="A27">
            <v>1</v>
          </cell>
          <cell r="B27" t="str">
            <v>Challenger Green</v>
          </cell>
          <cell r="C27" t="str">
            <v>Challenger Berryessa</v>
          </cell>
          <cell r="D27">
            <v>36</v>
          </cell>
          <cell r="E27">
            <v>26</v>
          </cell>
        </row>
        <row r="28">
          <cell r="A28">
            <v>7</v>
          </cell>
          <cell r="B28" t="str">
            <v>Atomic Adventurers</v>
          </cell>
          <cell r="C28" t="str">
            <v>Ardenwood Elem</v>
          </cell>
          <cell r="D28">
            <v>32</v>
          </cell>
          <cell r="E28">
            <v>27</v>
          </cell>
        </row>
        <row r="29">
          <cell r="A29">
            <v>14</v>
          </cell>
          <cell r="B29" t="str">
            <v>Super Sonic</v>
          </cell>
          <cell r="C29" t="str">
            <v>Warm Springs</v>
          </cell>
          <cell r="D29">
            <v>32</v>
          </cell>
          <cell r="E29">
            <v>28</v>
          </cell>
        </row>
        <row r="30">
          <cell r="A30">
            <v>31</v>
          </cell>
          <cell r="B30" t="str">
            <v>Gomes Voyagers</v>
          </cell>
          <cell r="C30" t="str">
            <v>Gomes</v>
          </cell>
          <cell r="D30">
            <v>32</v>
          </cell>
          <cell r="E30">
            <v>29</v>
          </cell>
        </row>
        <row r="31">
          <cell r="A31">
            <v>26</v>
          </cell>
          <cell r="B31" t="str">
            <v>The Free Radicals</v>
          </cell>
          <cell r="C31" t="str">
            <v>Gomes</v>
          </cell>
          <cell r="D31">
            <v>25</v>
          </cell>
          <cell r="E31">
            <v>30</v>
          </cell>
        </row>
        <row r="32">
          <cell r="A32">
            <v>9</v>
          </cell>
          <cell r="B32" t="str">
            <v>Gomes Scientists</v>
          </cell>
          <cell r="C32" t="str">
            <v>Gomes</v>
          </cell>
          <cell r="D32">
            <v>15</v>
          </cell>
          <cell r="E32">
            <v>31</v>
          </cell>
        </row>
        <row r="33">
          <cell r="A33">
            <v>5</v>
          </cell>
          <cell r="B33" t="str">
            <v>Gomes Wizards</v>
          </cell>
          <cell r="C33" t="str">
            <v>Gomes</v>
          </cell>
          <cell r="D33">
            <v>3</v>
          </cell>
          <cell r="E33">
            <v>32</v>
          </cell>
        </row>
      </sheetData>
      <sheetData sheetId="9">
        <row r="1">
          <cell r="A1" t="str">
            <v>Team</v>
          </cell>
          <cell r="B1" t="str">
            <v>Name</v>
          </cell>
          <cell r="C1" t="str">
            <v>School</v>
          </cell>
          <cell r="D1" t="str">
            <v>Raw Score</v>
          </cell>
          <cell r="E1" t="str">
            <v>Ranking</v>
          </cell>
        </row>
        <row r="2">
          <cell r="A2">
            <v>21</v>
          </cell>
          <cell r="B2" t="str">
            <v>Genes of Gomes</v>
          </cell>
          <cell r="C2" t="str">
            <v>Gomes</v>
          </cell>
          <cell r="D2">
            <v>40</v>
          </cell>
          <cell r="E2">
            <v>1</v>
          </cell>
        </row>
        <row r="3">
          <cell r="A3">
            <v>6</v>
          </cell>
          <cell r="B3" t="str">
            <v>Challenger White</v>
          </cell>
          <cell r="C3" t="str">
            <v>Challenger Berryessa</v>
          </cell>
          <cell r="D3">
            <v>39</v>
          </cell>
          <cell r="E3">
            <v>2</v>
          </cell>
        </row>
        <row r="4">
          <cell r="A4">
            <v>23</v>
          </cell>
          <cell r="B4" t="str">
            <v>Bill Nye's Minions</v>
          </cell>
          <cell r="C4" t="str">
            <v>Gomes</v>
          </cell>
          <cell r="D4">
            <v>39</v>
          </cell>
          <cell r="E4">
            <v>2</v>
          </cell>
        </row>
        <row r="5">
          <cell r="A5">
            <v>2</v>
          </cell>
          <cell r="B5" t="str">
            <v>Gomes Griffin</v>
          </cell>
          <cell r="C5" t="str">
            <v>Gomes</v>
          </cell>
          <cell r="D5">
            <v>38</v>
          </cell>
          <cell r="E5">
            <v>4</v>
          </cell>
        </row>
        <row r="6">
          <cell r="A6">
            <v>3</v>
          </cell>
          <cell r="B6" t="str">
            <v>Dynamic Dendrites</v>
          </cell>
          <cell r="C6" t="str">
            <v>Forest Park</v>
          </cell>
          <cell r="D6">
            <v>38</v>
          </cell>
          <cell r="E6">
            <v>4</v>
          </cell>
        </row>
        <row r="7">
          <cell r="A7">
            <v>22</v>
          </cell>
          <cell r="B7" t="str">
            <v>Sciensteins</v>
          </cell>
          <cell r="C7" t="str">
            <v>Gomes</v>
          </cell>
          <cell r="D7">
            <v>38</v>
          </cell>
          <cell r="E7">
            <v>4</v>
          </cell>
        </row>
        <row r="8">
          <cell r="A8">
            <v>29</v>
          </cell>
          <cell r="B8" t="str">
            <v>Rolling Boulders</v>
          </cell>
          <cell r="C8" t="str">
            <v>Mission Valley</v>
          </cell>
          <cell r="D8">
            <v>38</v>
          </cell>
          <cell r="E8">
            <v>4</v>
          </cell>
        </row>
        <row r="9">
          <cell r="A9">
            <v>33</v>
          </cell>
          <cell r="B9" t="str">
            <v>Effervascent</v>
          </cell>
          <cell r="C9" t="str">
            <v>Ardenwood Elem</v>
          </cell>
          <cell r="D9">
            <v>38</v>
          </cell>
          <cell r="E9">
            <v>4</v>
          </cell>
        </row>
        <row r="10">
          <cell r="A10">
            <v>35</v>
          </cell>
          <cell r="B10" t="str">
            <v>The Electric Chargers</v>
          </cell>
          <cell r="C10" t="str">
            <v>Forest Park</v>
          </cell>
          <cell r="D10">
            <v>38</v>
          </cell>
          <cell r="E10">
            <v>4</v>
          </cell>
        </row>
        <row r="11">
          <cell r="A11">
            <v>1</v>
          </cell>
          <cell r="B11" t="str">
            <v>Challenger Green</v>
          </cell>
          <cell r="C11" t="str">
            <v>Challenger Berryessa</v>
          </cell>
          <cell r="D11">
            <v>37</v>
          </cell>
          <cell r="E11">
            <v>10</v>
          </cell>
        </row>
        <row r="12">
          <cell r="A12">
            <v>9</v>
          </cell>
          <cell r="B12" t="str">
            <v>Gomes Scientists</v>
          </cell>
          <cell r="C12" t="str">
            <v>Gomes</v>
          </cell>
          <cell r="D12">
            <v>37</v>
          </cell>
          <cell r="E12">
            <v>10</v>
          </cell>
        </row>
        <row r="13">
          <cell r="A13">
            <v>17</v>
          </cell>
          <cell r="B13" t="str">
            <v>Cosmos</v>
          </cell>
          <cell r="C13" t="str">
            <v>Mission Valley</v>
          </cell>
          <cell r="D13">
            <v>37</v>
          </cell>
          <cell r="E13">
            <v>10</v>
          </cell>
        </row>
        <row r="14">
          <cell r="A14">
            <v>37</v>
          </cell>
          <cell r="B14" t="str">
            <v>Bobcats</v>
          </cell>
          <cell r="C14" t="str">
            <v>Basis</v>
          </cell>
          <cell r="D14">
            <v>37</v>
          </cell>
          <cell r="E14">
            <v>10</v>
          </cell>
        </row>
        <row r="15">
          <cell r="A15">
            <v>20</v>
          </cell>
          <cell r="B15" t="str">
            <v>WS Isotopes</v>
          </cell>
          <cell r="C15" t="str">
            <v>Warm Springs</v>
          </cell>
          <cell r="D15">
            <v>37</v>
          </cell>
          <cell r="E15">
            <v>14</v>
          </cell>
        </row>
        <row r="16">
          <cell r="A16">
            <v>28</v>
          </cell>
          <cell r="B16" t="str">
            <v>WS Photons</v>
          </cell>
          <cell r="C16" t="str">
            <v>Warm Springs</v>
          </cell>
          <cell r="D16">
            <v>37</v>
          </cell>
          <cell r="E16">
            <v>14</v>
          </cell>
        </row>
        <row r="17">
          <cell r="A17">
            <v>40</v>
          </cell>
          <cell r="B17" t="str">
            <v>Challenger Burgundy</v>
          </cell>
          <cell r="C17" t="str">
            <v>Challenger Berryessa</v>
          </cell>
          <cell r="D17">
            <v>37</v>
          </cell>
          <cell r="E17">
            <v>14</v>
          </cell>
        </row>
        <row r="18">
          <cell r="A18">
            <v>7</v>
          </cell>
          <cell r="B18" t="str">
            <v>Atomic Adventurers</v>
          </cell>
          <cell r="C18" t="str">
            <v>Ardenwood Elem</v>
          </cell>
          <cell r="D18">
            <v>36</v>
          </cell>
          <cell r="E18">
            <v>17</v>
          </cell>
        </row>
        <row r="19">
          <cell r="A19">
            <v>25</v>
          </cell>
          <cell r="B19" t="str">
            <v>Science Cranium</v>
          </cell>
          <cell r="C19" t="str">
            <v xml:space="preserve">Gomes </v>
          </cell>
          <cell r="D19">
            <v>36</v>
          </cell>
          <cell r="E19">
            <v>18</v>
          </cell>
        </row>
        <row r="20">
          <cell r="A20">
            <v>31</v>
          </cell>
          <cell r="B20" t="str">
            <v>Gomes Voyagers</v>
          </cell>
          <cell r="C20" t="str">
            <v>Gomes</v>
          </cell>
          <cell r="D20">
            <v>36</v>
          </cell>
          <cell r="E20">
            <v>18</v>
          </cell>
        </row>
        <row r="21">
          <cell r="A21">
            <v>36</v>
          </cell>
          <cell r="B21" t="str">
            <v>Fusion Flare</v>
          </cell>
          <cell r="C21" t="str">
            <v>Ardenwood Elem</v>
          </cell>
          <cell r="D21">
            <v>36</v>
          </cell>
          <cell r="E21">
            <v>18</v>
          </cell>
        </row>
        <row r="22">
          <cell r="A22">
            <v>14</v>
          </cell>
          <cell r="B22" t="str">
            <v>Super Sonic</v>
          </cell>
          <cell r="C22" t="str">
            <v>Warm Springs</v>
          </cell>
          <cell r="D22">
            <v>35</v>
          </cell>
          <cell r="E22">
            <v>21</v>
          </cell>
        </row>
        <row r="23">
          <cell r="A23">
            <v>19</v>
          </cell>
          <cell r="B23" t="str">
            <v>Science Warriors</v>
          </cell>
          <cell r="C23" t="str">
            <v>Ardenwood Elem</v>
          </cell>
          <cell r="D23">
            <v>35</v>
          </cell>
          <cell r="E23">
            <v>21</v>
          </cell>
        </row>
        <row r="24">
          <cell r="A24">
            <v>38</v>
          </cell>
          <cell r="B24" t="str">
            <v>Golden Split Atoms</v>
          </cell>
          <cell r="C24" t="str">
            <v xml:space="preserve">Gomes </v>
          </cell>
          <cell r="D24">
            <v>35</v>
          </cell>
          <cell r="E24">
            <v>23</v>
          </cell>
        </row>
        <row r="25">
          <cell r="A25">
            <v>11</v>
          </cell>
          <cell r="B25" t="str">
            <v>Seismic Stars</v>
          </cell>
          <cell r="C25" t="str">
            <v>Ardenwood Elem</v>
          </cell>
          <cell r="D25">
            <v>35</v>
          </cell>
          <cell r="E25">
            <v>24</v>
          </cell>
        </row>
        <row r="26">
          <cell r="A26">
            <v>39</v>
          </cell>
          <cell r="B26" t="str">
            <v>SCIWIZ</v>
          </cell>
          <cell r="C26" t="str">
            <v>Forest Park</v>
          </cell>
          <cell r="D26">
            <v>34</v>
          </cell>
          <cell r="E26">
            <v>25</v>
          </cell>
        </row>
        <row r="27">
          <cell r="A27">
            <v>13</v>
          </cell>
          <cell r="B27" t="str">
            <v>Little Reactors</v>
          </cell>
          <cell r="C27" t="str">
            <v>Ardenwood Elem</v>
          </cell>
          <cell r="D27">
            <v>33</v>
          </cell>
          <cell r="E27">
            <v>26</v>
          </cell>
        </row>
        <row r="28">
          <cell r="A28">
            <v>5</v>
          </cell>
          <cell r="B28" t="str">
            <v>Gomes Wizards</v>
          </cell>
          <cell r="C28" t="str">
            <v>Gomes</v>
          </cell>
          <cell r="D28">
            <v>33</v>
          </cell>
          <cell r="E28">
            <v>27</v>
          </cell>
        </row>
        <row r="29">
          <cell r="A29">
            <v>16</v>
          </cell>
          <cell r="B29" t="str">
            <v>DNA</v>
          </cell>
          <cell r="C29" t="str">
            <v>Forest Park</v>
          </cell>
          <cell r="D29">
            <v>33</v>
          </cell>
          <cell r="E29">
            <v>27</v>
          </cell>
        </row>
        <row r="30">
          <cell r="A30">
            <v>18</v>
          </cell>
          <cell r="B30" t="str">
            <v>Challenger Gold</v>
          </cell>
          <cell r="C30" t="str">
            <v>Challenger Berryessa</v>
          </cell>
          <cell r="D30">
            <v>32</v>
          </cell>
          <cell r="E30">
            <v>29</v>
          </cell>
        </row>
        <row r="31">
          <cell r="A31">
            <v>12</v>
          </cell>
          <cell r="B31" t="str">
            <v>Mustangs</v>
          </cell>
          <cell r="C31" t="str">
            <v>Mission San Jose</v>
          </cell>
          <cell r="D31">
            <v>32</v>
          </cell>
          <cell r="E31">
            <v>30</v>
          </cell>
        </row>
        <row r="32">
          <cell r="A32">
            <v>26</v>
          </cell>
          <cell r="B32" t="str">
            <v>The Free Radicals</v>
          </cell>
          <cell r="C32" t="str">
            <v>Gomes</v>
          </cell>
          <cell r="D32">
            <v>31</v>
          </cell>
          <cell r="E32">
            <v>31</v>
          </cell>
        </row>
        <row r="33">
          <cell r="A33">
            <v>30</v>
          </cell>
          <cell r="B33" t="str">
            <v>Sci-Fi Stars</v>
          </cell>
          <cell r="C33" t="str">
            <v xml:space="preserve">Gomes </v>
          </cell>
          <cell r="D33">
            <v>31</v>
          </cell>
          <cell r="E33">
            <v>31</v>
          </cell>
        </row>
      </sheetData>
      <sheetData sheetId="10">
        <row r="1">
          <cell r="A1" t="str">
            <v>Team</v>
          </cell>
          <cell r="B1" t="str">
            <v>Name</v>
          </cell>
          <cell r="C1" t="str">
            <v>School</v>
          </cell>
          <cell r="D1" t="str">
            <v>Raw Score</v>
          </cell>
          <cell r="E1" t="str">
            <v>Ranking</v>
          </cell>
        </row>
        <row r="2">
          <cell r="A2">
            <v>18</v>
          </cell>
          <cell r="B2" t="str">
            <v>Challenger Gold</v>
          </cell>
          <cell r="C2" t="str">
            <v>Challenger Berryessa</v>
          </cell>
          <cell r="D2">
            <v>12.5</v>
          </cell>
          <cell r="E2">
            <v>1</v>
          </cell>
        </row>
        <row r="3">
          <cell r="A3">
            <v>21</v>
          </cell>
          <cell r="B3" t="str">
            <v>Genes of Gomes</v>
          </cell>
          <cell r="C3" t="str">
            <v>Gomes</v>
          </cell>
          <cell r="D3">
            <v>12</v>
          </cell>
          <cell r="E3">
            <v>2</v>
          </cell>
        </row>
        <row r="4">
          <cell r="A4">
            <v>19</v>
          </cell>
          <cell r="B4" t="str">
            <v>Science Warriors</v>
          </cell>
          <cell r="C4" t="str">
            <v>Ardenwood Elem</v>
          </cell>
          <cell r="D4">
            <v>11.5</v>
          </cell>
          <cell r="E4">
            <v>3</v>
          </cell>
        </row>
        <row r="5">
          <cell r="A5">
            <v>14</v>
          </cell>
          <cell r="B5" t="str">
            <v>Super Sonic</v>
          </cell>
          <cell r="C5" t="str">
            <v>Warm Springs</v>
          </cell>
          <cell r="D5">
            <v>11</v>
          </cell>
          <cell r="E5">
            <v>4</v>
          </cell>
        </row>
        <row r="6">
          <cell r="A6">
            <v>3</v>
          </cell>
          <cell r="B6" t="str">
            <v>Dynamic Dendrites</v>
          </cell>
          <cell r="C6" t="str">
            <v>Forest Park</v>
          </cell>
          <cell r="D6">
            <v>11</v>
          </cell>
          <cell r="E6">
            <v>5</v>
          </cell>
        </row>
        <row r="7">
          <cell r="A7">
            <v>25</v>
          </cell>
          <cell r="B7" t="str">
            <v>Science Cranium</v>
          </cell>
          <cell r="C7" t="str">
            <v xml:space="preserve">Gomes </v>
          </cell>
          <cell r="D7">
            <v>11</v>
          </cell>
          <cell r="E7">
            <v>6</v>
          </cell>
        </row>
        <row r="8">
          <cell r="A8">
            <v>33</v>
          </cell>
          <cell r="B8" t="str">
            <v>Effervascent</v>
          </cell>
          <cell r="C8" t="str">
            <v>Ardenwood Elem</v>
          </cell>
          <cell r="D8">
            <v>10.5</v>
          </cell>
          <cell r="E8">
            <v>7</v>
          </cell>
        </row>
        <row r="9">
          <cell r="A9">
            <v>29</v>
          </cell>
          <cell r="B9" t="str">
            <v>Rolling Boulders</v>
          </cell>
          <cell r="C9" t="str">
            <v>Mission Valley</v>
          </cell>
          <cell r="D9">
            <v>10</v>
          </cell>
          <cell r="E9">
            <v>8</v>
          </cell>
        </row>
        <row r="10">
          <cell r="A10">
            <v>11</v>
          </cell>
          <cell r="B10" t="str">
            <v>Seismic Stars</v>
          </cell>
          <cell r="C10" t="str">
            <v>Ardenwood Elem</v>
          </cell>
          <cell r="D10">
            <v>9.5</v>
          </cell>
          <cell r="E10">
            <v>9</v>
          </cell>
        </row>
        <row r="11">
          <cell r="A11">
            <v>12</v>
          </cell>
          <cell r="B11" t="str">
            <v>Mustangs</v>
          </cell>
          <cell r="C11" t="str">
            <v>Mission San Jose</v>
          </cell>
          <cell r="D11">
            <v>8.5</v>
          </cell>
          <cell r="E11">
            <v>10</v>
          </cell>
        </row>
        <row r="12">
          <cell r="A12">
            <v>16</v>
          </cell>
          <cell r="B12" t="str">
            <v>DNA</v>
          </cell>
          <cell r="C12" t="str">
            <v>Forest Park</v>
          </cell>
          <cell r="D12">
            <v>8</v>
          </cell>
          <cell r="E12">
            <v>11</v>
          </cell>
        </row>
        <row r="13">
          <cell r="A13">
            <v>36</v>
          </cell>
          <cell r="B13" t="str">
            <v>Fusion Flare</v>
          </cell>
          <cell r="C13" t="str">
            <v>Ardenwood Elem</v>
          </cell>
          <cell r="D13">
            <v>8</v>
          </cell>
          <cell r="E13">
            <v>12</v>
          </cell>
        </row>
        <row r="14">
          <cell r="A14">
            <v>1</v>
          </cell>
          <cell r="B14" t="str">
            <v>Challenger Green</v>
          </cell>
          <cell r="C14" t="str">
            <v>Challenger Berryessa</v>
          </cell>
          <cell r="D14">
            <v>8</v>
          </cell>
          <cell r="E14">
            <v>13</v>
          </cell>
        </row>
        <row r="15">
          <cell r="A15">
            <v>39</v>
          </cell>
          <cell r="B15" t="str">
            <v>SCIWIZ</v>
          </cell>
          <cell r="C15" t="str">
            <v>Forest Park</v>
          </cell>
          <cell r="D15">
            <v>6.5</v>
          </cell>
          <cell r="E15">
            <v>14</v>
          </cell>
        </row>
        <row r="16">
          <cell r="A16">
            <v>20</v>
          </cell>
          <cell r="B16" t="str">
            <v>WS Isotopes</v>
          </cell>
          <cell r="C16" t="str">
            <v>Warm Springs</v>
          </cell>
          <cell r="D16">
            <v>6</v>
          </cell>
          <cell r="E16">
            <v>15</v>
          </cell>
        </row>
        <row r="17">
          <cell r="A17">
            <v>37</v>
          </cell>
          <cell r="B17" t="str">
            <v>Bobcats</v>
          </cell>
          <cell r="C17" t="str">
            <v>Basis</v>
          </cell>
          <cell r="D17">
            <v>6</v>
          </cell>
          <cell r="E17">
            <v>16</v>
          </cell>
        </row>
        <row r="18">
          <cell r="A18">
            <v>22</v>
          </cell>
          <cell r="B18" t="str">
            <v>Sciensteins</v>
          </cell>
          <cell r="C18" t="str">
            <v>Gomes</v>
          </cell>
          <cell r="D18">
            <v>5</v>
          </cell>
          <cell r="E18">
            <v>17</v>
          </cell>
        </row>
        <row r="19">
          <cell r="A19">
            <v>2</v>
          </cell>
          <cell r="B19" t="str">
            <v>Gomes Griffin</v>
          </cell>
          <cell r="C19" t="str">
            <v>Gomes</v>
          </cell>
          <cell r="D19">
            <v>4.5</v>
          </cell>
          <cell r="E19">
            <v>18</v>
          </cell>
        </row>
        <row r="20">
          <cell r="A20">
            <v>23</v>
          </cell>
          <cell r="B20" t="str">
            <v>Bill Nye's Minions</v>
          </cell>
          <cell r="C20" t="str">
            <v>Gomes</v>
          </cell>
          <cell r="D20">
            <v>4</v>
          </cell>
          <cell r="E20">
            <v>19</v>
          </cell>
        </row>
        <row r="21">
          <cell r="A21">
            <v>26</v>
          </cell>
          <cell r="B21" t="str">
            <v>The Free Radicals</v>
          </cell>
          <cell r="C21" t="str">
            <v>Gomes</v>
          </cell>
          <cell r="D21">
            <v>3.5</v>
          </cell>
          <cell r="E21">
            <v>20</v>
          </cell>
        </row>
        <row r="22">
          <cell r="A22">
            <v>35</v>
          </cell>
          <cell r="B22" t="str">
            <v>The Electric Chargers</v>
          </cell>
          <cell r="C22" t="str">
            <v>Forest Park</v>
          </cell>
          <cell r="D22">
            <v>3.5</v>
          </cell>
          <cell r="E22">
            <v>21</v>
          </cell>
        </row>
        <row r="23">
          <cell r="A23">
            <v>6</v>
          </cell>
          <cell r="B23" t="str">
            <v>Challenger White</v>
          </cell>
          <cell r="C23" t="str">
            <v>Challenger Berryessa</v>
          </cell>
          <cell r="D23">
            <v>3.5</v>
          </cell>
          <cell r="E23">
            <v>22</v>
          </cell>
        </row>
        <row r="24">
          <cell r="A24">
            <v>38</v>
          </cell>
          <cell r="B24" t="str">
            <v>Golden Split Atoms</v>
          </cell>
          <cell r="C24" t="str">
            <v xml:space="preserve">Gomes </v>
          </cell>
          <cell r="D24">
            <v>3</v>
          </cell>
          <cell r="E24">
            <v>23</v>
          </cell>
        </row>
        <row r="25">
          <cell r="A25">
            <v>13</v>
          </cell>
          <cell r="B25" t="str">
            <v>Little Reactors</v>
          </cell>
          <cell r="C25" t="str">
            <v>Ardenwood Elem</v>
          </cell>
          <cell r="D25">
            <v>3</v>
          </cell>
          <cell r="E25">
            <v>24</v>
          </cell>
        </row>
        <row r="26">
          <cell r="A26">
            <v>31</v>
          </cell>
          <cell r="B26" t="str">
            <v>Gomes Voyagers</v>
          </cell>
          <cell r="C26" t="str">
            <v>Gomes</v>
          </cell>
          <cell r="D26">
            <v>2.5</v>
          </cell>
          <cell r="E26">
            <v>25</v>
          </cell>
        </row>
        <row r="27">
          <cell r="A27">
            <v>28</v>
          </cell>
          <cell r="B27" t="str">
            <v>WS Photons</v>
          </cell>
          <cell r="C27" t="str">
            <v>Warm Springs</v>
          </cell>
          <cell r="D27">
            <v>2</v>
          </cell>
          <cell r="E27">
            <v>26</v>
          </cell>
        </row>
        <row r="28">
          <cell r="A28">
            <v>5</v>
          </cell>
          <cell r="B28" t="str">
            <v>Gomes Wizards</v>
          </cell>
          <cell r="C28" t="str">
            <v>Gomes</v>
          </cell>
          <cell r="D28">
            <v>1</v>
          </cell>
          <cell r="E28">
            <v>27</v>
          </cell>
        </row>
        <row r="29">
          <cell r="A29">
            <v>40</v>
          </cell>
          <cell r="B29" t="str">
            <v>Challenger Burgundy</v>
          </cell>
          <cell r="C29" t="str">
            <v>Challenger Berryessa</v>
          </cell>
          <cell r="D29">
            <v>1</v>
          </cell>
          <cell r="E29">
            <v>28</v>
          </cell>
        </row>
        <row r="30">
          <cell r="A30">
            <v>9</v>
          </cell>
          <cell r="B30" t="str">
            <v>Gomes Scientists</v>
          </cell>
          <cell r="C30" t="str">
            <v>Gomes</v>
          </cell>
          <cell r="D30">
            <v>1</v>
          </cell>
          <cell r="E30">
            <v>29</v>
          </cell>
        </row>
        <row r="31">
          <cell r="A31">
            <v>7</v>
          </cell>
          <cell r="B31" t="str">
            <v>Atomic Adventurers</v>
          </cell>
          <cell r="C31" t="str">
            <v>Ardenwood Elem</v>
          </cell>
          <cell r="D31">
            <v>1</v>
          </cell>
          <cell r="E31">
            <v>30</v>
          </cell>
        </row>
        <row r="32">
          <cell r="A32">
            <v>17</v>
          </cell>
          <cell r="B32" t="str">
            <v>Cosmos</v>
          </cell>
          <cell r="C32" t="str">
            <v>Mission Valley</v>
          </cell>
          <cell r="D32">
            <v>0.5</v>
          </cell>
          <cell r="E32">
            <v>31</v>
          </cell>
        </row>
        <row r="33">
          <cell r="A33">
            <v>30</v>
          </cell>
          <cell r="B33" t="str">
            <v>Sci-Fi Stars</v>
          </cell>
          <cell r="C33" t="str">
            <v xml:space="preserve">Gomes </v>
          </cell>
          <cell r="D33">
            <v>0</v>
          </cell>
          <cell r="E33">
            <v>32</v>
          </cell>
        </row>
      </sheetData>
      <sheetData sheetId="11">
        <row r="1">
          <cell r="A1" t="str">
            <v>Team</v>
          </cell>
          <cell r="B1" t="str">
            <v>Name</v>
          </cell>
          <cell r="C1" t="str">
            <v>School</v>
          </cell>
          <cell r="D1" t="str">
            <v>Raw Score</v>
          </cell>
          <cell r="E1" t="str">
            <v>Ranking</v>
          </cell>
        </row>
        <row r="2">
          <cell r="A2">
            <v>28</v>
          </cell>
          <cell r="B2" t="str">
            <v>WS Photons</v>
          </cell>
          <cell r="C2" t="str">
            <v>Warm Springs</v>
          </cell>
          <cell r="D2">
            <v>38</v>
          </cell>
          <cell r="E2">
            <v>1</v>
          </cell>
        </row>
        <row r="3">
          <cell r="A3">
            <v>20</v>
          </cell>
          <cell r="B3" t="str">
            <v>WS Isotopes</v>
          </cell>
          <cell r="C3" t="str">
            <v>Warm Springs</v>
          </cell>
          <cell r="D3">
            <v>38</v>
          </cell>
          <cell r="E3">
            <v>2</v>
          </cell>
        </row>
        <row r="4">
          <cell r="A4">
            <v>18</v>
          </cell>
          <cell r="B4" t="str">
            <v>Challenger Gold</v>
          </cell>
          <cell r="C4" t="str">
            <v>Challenger Berryessa</v>
          </cell>
          <cell r="D4">
            <v>37</v>
          </cell>
          <cell r="E4">
            <v>3</v>
          </cell>
        </row>
        <row r="5">
          <cell r="A5">
            <v>37</v>
          </cell>
          <cell r="B5" t="str">
            <v>Bobcats</v>
          </cell>
          <cell r="C5" t="str">
            <v>Basis</v>
          </cell>
          <cell r="D5">
            <v>37</v>
          </cell>
          <cell r="E5">
            <v>4</v>
          </cell>
        </row>
        <row r="6">
          <cell r="A6">
            <v>21</v>
          </cell>
          <cell r="B6" t="str">
            <v>Genes of Gomes</v>
          </cell>
          <cell r="C6" t="str">
            <v>Gomes</v>
          </cell>
          <cell r="D6">
            <v>37</v>
          </cell>
          <cell r="E6">
            <v>5</v>
          </cell>
        </row>
        <row r="7">
          <cell r="A7">
            <v>22</v>
          </cell>
          <cell r="B7" t="str">
            <v>Sciensteins</v>
          </cell>
          <cell r="C7" t="str">
            <v>Gomes</v>
          </cell>
          <cell r="D7">
            <v>37</v>
          </cell>
          <cell r="E7">
            <v>6</v>
          </cell>
        </row>
        <row r="8">
          <cell r="A8">
            <v>17</v>
          </cell>
          <cell r="B8" t="str">
            <v>Cosmos</v>
          </cell>
          <cell r="C8" t="str">
            <v>Mission Valley</v>
          </cell>
          <cell r="D8">
            <v>37</v>
          </cell>
          <cell r="E8">
            <v>7</v>
          </cell>
        </row>
        <row r="9">
          <cell r="A9">
            <v>1</v>
          </cell>
          <cell r="B9" t="str">
            <v>Challenger Green</v>
          </cell>
          <cell r="C9" t="str">
            <v>Challenger Berryessa</v>
          </cell>
          <cell r="D9">
            <v>36</v>
          </cell>
          <cell r="E9">
            <v>8</v>
          </cell>
        </row>
        <row r="10">
          <cell r="A10">
            <v>16</v>
          </cell>
          <cell r="B10" t="str">
            <v>DNA</v>
          </cell>
          <cell r="C10" t="str">
            <v>Forest Park</v>
          </cell>
          <cell r="D10">
            <v>36</v>
          </cell>
          <cell r="E10">
            <v>9</v>
          </cell>
        </row>
        <row r="11">
          <cell r="A11">
            <v>11</v>
          </cell>
          <cell r="B11" t="str">
            <v>Seismic Stars</v>
          </cell>
          <cell r="C11" t="str">
            <v>Ardenwood Elem</v>
          </cell>
          <cell r="D11">
            <v>36</v>
          </cell>
          <cell r="E11">
            <v>10</v>
          </cell>
        </row>
        <row r="12">
          <cell r="A12">
            <v>35</v>
          </cell>
          <cell r="B12" t="str">
            <v>The Electric Chargers</v>
          </cell>
          <cell r="C12" t="str">
            <v>Forest Park</v>
          </cell>
          <cell r="D12">
            <v>36</v>
          </cell>
          <cell r="E12">
            <v>11</v>
          </cell>
        </row>
        <row r="13">
          <cell r="A13">
            <v>3</v>
          </cell>
          <cell r="B13" t="str">
            <v>Dynamic Dendrites</v>
          </cell>
          <cell r="C13" t="str">
            <v>Forest Park</v>
          </cell>
          <cell r="D13">
            <v>36</v>
          </cell>
          <cell r="E13">
            <v>12</v>
          </cell>
        </row>
        <row r="14">
          <cell r="A14">
            <v>29</v>
          </cell>
          <cell r="B14" t="str">
            <v>Rolling Boulders</v>
          </cell>
          <cell r="C14" t="str">
            <v>Mission Valley</v>
          </cell>
          <cell r="D14">
            <v>36</v>
          </cell>
          <cell r="E14">
            <v>13</v>
          </cell>
        </row>
        <row r="15">
          <cell r="A15">
            <v>19</v>
          </cell>
          <cell r="B15" t="str">
            <v>Science Warriors</v>
          </cell>
          <cell r="C15" t="str">
            <v>Ardenwood Elem</v>
          </cell>
          <cell r="D15">
            <v>36</v>
          </cell>
          <cell r="E15">
            <v>14</v>
          </cell>
        </row>
        <row r="16">
          <cell r="A16">
            <v>6</v>
          </cell>
          <cell r="B16" t="str">
            <v>Challenger White</v>
          </cell>
          <cell r="C16" t="str">
            <v>Challenger Berryessa</v>
          </cell>
          <cell r="D16">
            <v>35</v>
          </cell>
          <cell r="E16">
            <v>15</v>
          </cell>
        </row>
        <row r="17">
          <cell r="A17">
            <v>33</v>
          </cell>
          <cell r="B17" t="str">
            <v>Effervascent</v>
          </cell>
          <cell r="C17" t="str">
            <v>Ardenwood Elem</v>
          </cell>
          <cell r="D17">
            <v>35</v>
          </cell>
          <cell r="E17">
            <v>16</v>
          </cell>
        </row>
        <row r="18">
          <cell r="A18">
            <v>31</v>
          </cell>
          <cell r="B18" t="str">
            <v>Gomes Voyagers</v>
          </cell>
          <cell r="C18" t="str">
            <v>Gomes</v>
          </cell>
          <cell r="D18">
            <v>35</v>
          </cell>
          <cell r="E18">
            <v>17</v>
          </cell>
        </row>
        <row r="19">
          <cell r="A19">
            <v>25</v>
          </cell>
          <cell r="B19" t="str">
            <v>Science Cranium</v>
          </cell>
          <cell r="C19" t="str">
            <v xml:space="preserve">Gomes </v>
          </cell>
          <cell r="D19">
            <v>35</v>
          </cell>
          <cell r="E19">
            <v>18</v>
          </cell>
        </row>
        <row r="20">
          <cell r="A20">
            <v>23</v>
          </cell>
          <cell r="B20" t="str">
            <v>Bill Nye's Minions</v>
          </cell>
          <cell r="C20" t="str">
            <v>Gomes</v>
          </cell>
          <cell r="D20">
            <v>35</v>
          </cell>
          <cell r="E20">
            <v>19</v>
          </cell>
        </row>
        <row r="21">
          <cell r="A21">
            <v>40</v>
          </cell>
          <cell r="B21" t="str">
            <v>Challenger Burgundy</v>
          </cell>
          <cell r="C21" t="str">
            <v>Challenger Berryessa</v>
          </cell>
          <cell r="D21">
            <v>35</v>
          </cell>
          <cell r="E21">
            <v>20</v>
          </cell>
        </row>
        <row r="22">
          <cell r="A22">
            <v>36</v>
          </cell>
          <cell r="B22" t="str">
            <v>Fusion Flare</v>
          </cell>
          <cell r="C22" t="str">
            <v>Ardenwood Elem</v>
          </cell>
          <cell r="D22">
            <v>35</v>
          </cell>
          <cell r="E22">
            <v>21</v>
          </cell>
        </row>
        <row r="23">
          <cell r="A23">
            <v>9</v>
          </cell>
          <cell r="B23" t="str">
            <v>Gomes Scientists</v>
          </cell>
          <cell r="C23" t="str">
            <v>Gomes</v>
          </cell>
          <cell r="D23">
            <v>35</v>
          </cell>
          <cell r="E23">
            <v>22</v>
          </cell>
        </row>
        <row r="24">
          <cell r="A24">
            <v>7</v>
          </cell>
          <cell r="B24" t="str">
            <v>Atomic Adventurers</v>
          </cell>
          <cell r="C24" t="str">
            <v>Ardenwood Elem</v>
          </cell>
          <cell r="D24">
            <v>33</v>
          </cell>
          <cell r="E24">
            <v>23</v>
          </cell>
        </row>
        <row r="25">
          <cell r="A25">
            <v>39</v>
          </cell>
          <cell r="B25" t="str">
            <v>SCIWIZ</v>
          </cell>
          <cell r="C25" t="str">
            <v>Forest Park</v>
          </cell>
          <cell r="D25">
            <v>33</v>
          </cell>
          <cell r="E25">
            <v>24</v>
          </cell>
        </row>
        <row r="26">
          <cell r="A26">
            <v>12</v>
          </cell>
          <cell r="B26" t="str">
            <v>Mustangs</v>
          </cell>
          <cell r="C26" t="str">
            <v>Mission San Jose</v>
          </cell>
          <cell r="D26">
            <v>33</v>
          </cell>
          <cell r="E26">
            <v>25</v>
          </cell>
        </row>
        <row r="27">
          <cell r="A27">
            <v>30</v>
          </cell>
          <cell r="B27" t="str">
            <v>Sci-Fi Stars</v>
          </cell>
          <cell r="C27" t="str">
            <v xml:space="preserve">Gomes </v>
          </cell>
          <cell r="D27">
            <v>32</v>
          </cell>
          <cell r="E27">
            <v>26</v>
          </cell>
        </row>
        <row r="28">
          <cell r="A28">
            <v>38</v>
          </cell>
          <cell r="B28" t="str">
            <v>Golden Split Atoms</v>
          </cell>
          <cell r="C28" t="str">
            <v xml:space="preserve">Gomes </v>
          </cell>
          <cell r="D28">
            <v>32</v>
          </cell>
          <cell r="E28">
            <v>27</v>
          </cell>
        </row>
        <row r="29">
          <cell r="A29">
            <v>5</v>
          </cell>
          <cell r="B29" t="str">
            <v>Gomes Wizards</v>
          </cell>
          <cell r="C29" t="str">
            <v>Gomes</v>
          </cell>
          <cell r="D29">
            <v>32</v>
          </cell>
          <cell r="E29">
            <v>28</v>
          </cell>
        </row>
        <row r="30">
          <cell r="A30">
            <v>26</v>
          </cell>
          <cell r="B30" t="str">
            <v>The Free Radicals</v>
          </cell>
          <cell r="C30" t="str">
            <v>Gomes</v>
          </cell>
          <cell r="D30">
            <v>28</v>
          </cell>
          <cell r="E30">
            <v>29</v>
          </cell>
        </row>
        <row r="31">
          <cell r="A31">
            <v>14</v>
          </cell>
          <cell r="B31" t="str">
            <v>Super Sonic</v>
          </cell>
          <cell r="C31" t="str">
            <v>Warm Springs</v>
          </cell>
          <cell r="D31">
            <v>27</v>
          </cell>
          <cell r="E31">
            <v>30</v>
          </cell>
        </row>
        <row r="32">
          <cell r="A32">
            <v>2</v>
          </cell>
          <cell r="B32" t="str">
            <v>Gomes Griffin</v>
          </cell>
          <cell r="C32" t="str">
            <v>Gomes</v>
          </cell>
          <cell r="D32">
            <v>27</v>
          </cell>
          <cell r="E32">
            <v>31</v>
          </cell>
        </row>
        <row r="33">
          <cell r="A33">
            <v>13</v>
          </cell>
          <cell r="B33" t="str">
            <v>Little Reactors</v>
          </cell>
          <cell r="C33" t="str">
            <v>Ardenwood Elem</v>
          </cell>
          <cell r="D33">
            <v>23</v>
          </cell>
          <cell r="E33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9" workbookViewId="0">
      <selection activeCell="A33" sqref="A33:XFD33"/>
    </sheetView>
  </sheetViews>
  <sheetFormatPr defaultRowHeight="14.4" x14ac:dyDescent="0.3"/>
  <cols>
    <col min="2" max="2" width="17.109375" customWidth="1"/>
    <col min="3" max="3" width="17.44140625" customWidth="1"/>
    <col min="5" max="5" width="10.88671875" customWidth="1"/>
  </cols>
  <sheetData>
    <row r="1" spans="1:16" ht="30" x14ac:dyDescent="0.5">
      <c r="A1" s="17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3" spans="1:16" ht="23.4" x14ac:dyDescent="0.45">
      <c r="A3" s="13">
        <v>42511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s="14" customFormat="1" x14ac:dyDescent="0.3">
      <c r="A4" s="15" t="s">
        <v>0</v>
      </c>
      <c r="B4" s="16" t="s">
        <v>1</v>
      </c>
      <c r="C4" s="16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2" t="s">
        <v>7</v>
      </c>
      <c r="I4" s="4" t="s">
        <v>8</v>
      </c>
      <c r="J4" s="3" t="s">
        <v>9</v>
      </c>
      <c r="K4" s="2" t="s">
        <v>10</v>
      </c>
      <c r="L4" s="5" t="s">
        <v>11</v>
      </c>
      <c r="M4" s="2" t="s">
        <v>12</v>
      </c>
      <c r="N4" s="5" t="s">
        <v>13</v>
      </c>
      <c r="O4" s="14" t="s">
        <v>14</v>
      </c>
    </row>
    <row r="5" spans="1:16" x14ac:dyDescent="0.3">
      <c r="A5" s="6">
        <v>29</v>
      </c>
      <c r="B5" s="7" t="s">
        <v>15</v>
      </c>
      <c r="C5" s="7" t="s">
        <v>16</v>
      </c>
      <c r="D5" s="7">
        <f>VLOOKUP(A5,'[1]Cell Biology'!A:E,5,FALSE)</f>
        <v>4</v>
      </c>
      <c r="E5" s="7">
        <f>VLOOKUP(A5,'[1]Circuit Design'!A:E,5,FALSE)</f>
        <v>7</v>
      </c>
      <c r="F5" s="7">
        <v>10</v>
      </c>
      <c r="G5" s="7">
        <f>VLOOKUP(A5,'[1]Experimental Design'!A:E,5,FALSE)</f>
        <v>10</v>
      </c>
      <c r="H5" s="7">
        <f>VLOOKUP(A5,[1]Optics!A:E,5,FALSE)</f>
        <v>4</v>
      </c>
      <c r="I5" s="7">
        <f>VLOOKUP(A5,[1]Pentathalo!A:H,8,FALSE)</f>
        <v>15</v>
      </c>
      <c r="J5" s="7">
        <f>VLOOKUP(A5,'[1]Picture This'!A:E,5,FALSE)</f>
        <v>5</v>
      </c>
      <c r="K5" s="7">
        <f>VLOOKUP(A5,'[1]Rounding off'!A:E,5,FALSE)</f>
        <v>8</v>
      </c>
      <c r="L5" s="7">
        <f>VLOOKUP(A5,'[1]Rubber band'!A:D,4,FALSE)</f>
        <v>2</v>
      </c>
      <c r="M5" s="7">
        <f>VLOOKUP(A5,'[1]Science Jeopardy'!A:E,5,FALSE)</f>
        <v>13</v>
      </c>
      <c r="N5" s="7">
        <f>VLOOKUP(A5,'[1]Wheeled Vehicle'!A:C,3,FALSE)</f>
        <v>5</v>
      </c>
      <c r="O5" s="7">
        <f>SUM(D5:N5)</f>
        <v>83</v>
      </c>
    </row>
    <row r="6" spans="1:16" x14ac:dyDescent="0.3">
      <c r="A6" s="6">
        <v>3</v>
      </c>
      <c r="B6" s="7" t="s">
        <v>17</v>
      </c>
      <c r="C6" s="7" t="s">
        <v>18</v>
      </c>
      <c r="D6" s="7">
        <v>5</v>
      </c>
      <c r="E6" s="7">
        <f>VLOOKUP(A6,'[1]Circuit Design'!A:E,5,FALSE)</f>
        <v>1</v>
      </c>
      <c r="F6" s="7">
        <v>18</v>
      </c>
      <c r="G6" s="7">
        <f>VLOOKUP(A6,'[1]Experimental Design'!A:E,5,FALSE)</f>
        <v>8</v>
      </c>
      <c r="H6" s="7">
        <f>VLOOKUP(A6,[1]Optics!A:E,5,FALSE)</f>
        <v>2</v>
      </c>
      <c r="I6" s="7">
        <f>VLOOKUP(A6,[1]Pentathalo!A:H,8,FALSE)</f>
        <v>28</v>
      </c>
      <c r="J6" s="7">
        <f>VLOOKUP(A6,'[1]Picture This'!A:E,5,FALSE)</f>
        <v>2</v>
      </c>
      <c r="K6" s="7">
        <f>VLOOKUP(A6,'[1]Rounding off'!A:E,5,FALSE)</f>
        <v>5</v>
      </c>
      <c r="L6" s="7">
        <f>VLOOKUP(A6,'[1]Rubber band'!A:D,4,FALSE)</f>
        <v>26</v>
      </c>
      <c r="M6" s="7">
        <f>VLOOKUP(A6,'[1]Science Jeopardy'!A:E,5,FALSE)</f>
        <v>12</v>
      </c>
      <c r="N6" s="7">
        <f>VLOOKUP(A6,'[1]Wheeled Vehicle'!A:C,3,FALSE)</f>
        <v>1</v>
      </c>
      <c r="O6" s="7">
        <f>SUM(D6:N6)</f>
        <v>108</v>
      </c>
      <c r="P6" s="10"/>
    </row>
    <row r="7" spans="1:16" x14ac:dyDescent="0.3">
      <c r="A7" s="8">
        <v>6</v>
      </c>
      <c r="B7" s="1" t="s">
        <v>19</v>
      </c>
      <c r="C7" s="1" t="s">
        <v>20</v>
      </c>
      <c r="D7" s="1">
        <f>VLOOKUP(A7,'[1]Cell Biology'!A:E,5,FALSE)</f>
        <v>2</v>
      </c>
      <c r="E7" s="1">
        <f>VLOOKUP(A7,'[1]Circuit Design'!A:E,5,FALSE)</f>
        <v>7</v>
      </c>
      <c r="F7" s="1">
        <f>VLOOKUP(A7,'[1]Energy Box'!A:D,4,FALSE)</f>
        <v>4</v>
      </c>
      <c r="G7" s="1">
        <f>VLOOKUP(A7,'[1]Experimental Design'!A:E,5,FALSE)</f>
        <v>16</v>
      </c>
      <c r="H7" s="1">
        <f>VLOOKUP(A7,[1]Optics!A:E,5,FALSE)</f>
        <v>24</v>
      </c>
      <c r="I7" s="1">
        <f>VLOOKUP(A7,[1]Pentathalo!A:H,8,FALSE)</f>
        <v>4</v>
      </c>
      <c r="J7" s="1">
        <f>VLOOKUP(A7,'[1]Picture This'!A:E,5,FALSE)</f>
        <v>1</v>
      </c>
      <c r="K7" s="1">
        <f>VLOOKUP(A7,'[1]Rounding off'!A:E,5,FALSE)</f>
        <v>22</v>
      </c>
      <c r="L7" s="1">
        <f>VLOOKUP(A7,'[1]Rubber band'!A:D,4,FALSE)</f>
        <v>5</v>
      </c>
      <c r="M7" s="1">
        <f>VLOOKUP(A7,'[1]Science Jeopardy'!A:E,5,FALSE)</f>
        <v>15</v>
      </c>
      <c r="N7" s="1">
        <f>VLOOKUP(A7,'[1]Wheeled Vehicle'!A:C,3,FALSE)</f>
        <v>9</v>
      </c>
      <c r="O7" s="1">
        <f>SUM(D7:N7)</f>
        <v>109</v>
      </c>
    </row>
    <row r="8" spans="1:16" x14ac:dyDescent="0.3">
      <c r="A8" s="8">
        <v>21</v>
      </c>
      <c r="B8" s="1" t="s">
        <v>21</v>
      </c>
      <c r="C8" s="1" t="s">
        <v>22</v>
      </c>
      <c r="D8" s="1">
        <f>VLOOKUP(A8,'[1]Cell Biology'!A:E,5,FALSE)</f>
        <v>1</v>
      </c>
      <c r="E8" s="1">
        <f>VLOOKUP(A8,'[1]Circuit Design'!A:E,5,FALSE)</f>
        <v>3</v>
      </c>
      <c r="F8" s="1">
        <f>VLOOKUP(A8,'[1]Energy Box'!A:D,4,FALSE)</f>
        <v>22</v>
      </c>
      <c r="G8" s="1">
        <f>VLOOKUP(A8,'[1]Experimental Design'!A:E,5,FALSE)</f>
        <v>7</v>
      </c>
      <c r="H8" s="1">
        <f>VLOOKUP(A8,[1]Optics!A:E,5,FALSE)</f>
        <v>20</v>
      </c>
      <c r="I8" s="1">
        <f>VLOOKUP(A8,[1]Pentathalo!A:H,8,FALSE)</f>
        <v>7</v>
      </c>
      <c r="J8" s="1">
        <f>VLOOKUP(A8,'[1]Picture This'!A:E,5,FALSE)</f>
        <v>12</v>
      </c>
      <c r="K8" s="1">
        <f>VLOOKUP(A8,'[1]Rounding off'!A:E,5,FALSE)</f>
        <v>2</v>
      </c>
      <c r="L8" s="1">
        <f>VLOOKUP(A8,'[1]Rubber band'!A:D,4,FALSE)</f>
        <v>13</v>
      </c>
      <c r="M8" s="1">
        <f>VLOOKUP(A8,'[1]Science Jeopardy'!A:E,5,FALSE)</f>
        <v>5</v>
      </c>
      <c r="N8" s="1">
        <f>VLOOKUP(A8,'[1]Wheeled Vehicle'!A:C,3,FALSE)</f>
        <v>25</v>
      </c>
      <c r="O8" s="1">
        <f>SUM(D8:N8)</f>
        <v>117</v>
      </c>
      <c r="P8" s="10"/>
    </row>
    <row r="9" spans="1:16" x14ac:dyDescent="0.3">
      <c r="A9" s="8">
        <v>20</v>
      </c>
      <c r="B9" s="1" t="s">
        <v>23</v>
      </c>
      <c r="C9" s="1" t="s">
        <v>24</v>
      </c>
      <c r="D9" s="1">
        <f>VLOOKUP(A9,'[1]Cell Biology'!A:E,5,FALSE)</f>
        <v>14</v>
      </c>
      <c r="E9" s="1">
        <f>VLOOKUP(A9,'[1]Circuit Design'!A:E,5,FALSE)</f>
        <v>16</v>
      </c>
      <c r="F9" s="1">
        <f>VLOOKUP(A9,'[1]Energy Box'!A:D,4,FALSE)</f>
        <v>1</v>
      </c>
      <c r="G9" s="1">
        <f>VLOOKUP(A9,'[1]Experimental Design'!A:E,5,FALSE)</f>
        <v>9</v>
      </c>
      <c r="H9" s="1">
        <f>VLOOKUP(A9,[1]Optics!A:E,5,FALSE)</f>
        <v>3</v>
      </c>
      <c r="I9" s="1">
        <f>VLOOKUP(A9,[1]Pentathalo!A:H,8,FALSE)</f>
        <v>23</v>
      </c>
      <c r="J9" s="1">
        <f>VLOOKUP(A9,'[1]Picture This'!A:E,5,FALSE)</f>
        <v>20</v>
      </c>
      <c r="K9" s="1">
        <f>VLOOKUP(A9,'[1]Rounding off'!A:E,5,FALSE)</f>
        <v>15</v>
      </c>
      <c r="L9" s="1">
        <f>VLOOKUP(A9,'[1]Rubber band'!A:D,4,FALSE)</f>
        <v>3</v>
      </c>
      <c r="M9" s="1">
        <f>VLOOKUP(A9,'[1]Science Jeopardy'!A:E,5,FALSE)</f>
        <v>2</v>
      </c>
      <c r="N9" s="1">
        <f>VLOOKUP(A9,'[1]Wheeled Vehicle'!A:C,3,FALSE)</f>
        <v>15</v>
      </c>
      <c r="O9" s="1">
        <f>SUM(D9:N9)</f>
        <v>121</v>
      </c>
    </row>
    <row r="10" spans="1:16" x14ac:dyDescent="0.3">
      <c r="A10" s="8">
        <v>11</v>
      </c>
      <c r="B10" s="1" t="s">
        <v>25</v>
      </c>
      <c r="C10" s="1" t="s">
        <v>26</v>
      </c>
      <c r="D10" s="1">
        <f>VLOOKUP(A10,'[1]Cell Biology'!A:E,5,FALSE)</f>
        <v>24</v>
      </c>
      <c r="E10" s="1">
        <f>VLOOKUP(A10,'[1]Circuit Design'!A:E,5,FALSE)</f>
        <v>13</v>
      </c>
      <c r="F10" s="1">
        <f>VLOOKUP(A10,'[1]Energy Box'!A:D,4,FALSE)</f>
        <v>24</v>
      </c>
      <c r="G10" s="1">
        <f>VLOOKUP(A10,'[1]Experimental Design'!A:E,5,FALSE)</f>
        <v>1</v>
      </c>
      <c r="H10" s="1">
        <f>VLOOKUP(A10,[1]Optics!A:E,5,FALSE)</f>
        <v>7</v>
      </c>
      <c r="I10" s="1">
        <f>VLOOKUP(A10,[1]Pentathalo!A:H,8,FALSE)</f>
        <v>6</v>
      </c>
      <c r="J10" s="1">
        <f>VLOOKUP(A10,'[1]Picture This'!A:E,5,FALSE)</f>
        <v>4</v>
      </c>
      <c r="K10" s="1">
        <f>VLOOKUP(A10,'[1]Rounding off'!A:E,5,FALSE)</f>
        <v>9</v>
      </c>
      <c r="L10" s="1">
        <f>VLOOKUP(A10,'[1]Rubber band'!A:D,4,FALSE)</f>
        <v>17</v>
      </c>
      <c r="M10" s="1">
        <f>VLOOKUP(A10,'[1]Science Jeopardy'!A:E,5,FALSE)</f>
        <v>10</v>
      </c>
      <c r="N10" s="1">
        <f>VLOOKUP(A10,'[1]Wheeled Vehicle'!A:C,3,FALSE)</f>
        <v>19</v>
      </c>
      <c r="O10" s="1">
        <f>SUM(D10:N10)</f>
        <v>134</v>
      </c>
    </row>
    <row r="11" spans="1:16" x14ac:dyDescent="0.3">
      <c r="A11" s="8">
        <v>33</v>
      </c>
      <c r="B11" s="1" t="s">
        <v>27</v>
      </c>
      <c r="C11" s="1" t="s">
        <v>26</v>
      </c>
      <c r="D11" s="1">
        <v>6</v>
      </c>
      <c r="E11" s="1">
        <f>VLOOKUP(A11,'[1]Circuit Design'!A:E,5,FALSE)</f>
        <v>23</v>
      </c>
      <c r="F11" s="1">
        <f>VLOOKUP(A11,'[1]Energy Box'!A:D,4,FALSE)</f>
        <v>2</v>
      </c>
      <c r="G11" s="1">
        <f>VLOOKUP(A11,'[1]Experimental Design'!A:E,5,FALSE)</f>
        <v>5</v>
      </c>
      <c r="H11" s="1">
        <f>VLOOKUP(A11,[1]Optics!A:E,5,FALSE)</f>
        <v>15</v>
      </c>
      <c r="I11" s="1">
        <f>VLOOKUP(A11,[1]Pentathalo!A:H,8,FALSE)</f>
        <v>8</v>
      </c>
      <c r="J11" s="1">
        <f>VLOOKUP(A11,'[1]Picture This'!A:E,5,FALSE)</f>
        <v>15</v>
      </c>
      <c r="K11" s="1">
        <f>VLOOKUP(A11,'[1]Rounding off'!A:E,5,FALSE)</f>
        <v>7</v>
      </c>
      <c r="L11" s="1">
        <f>VLOOKUP(A11,'[1]Rubber band'!A:D,4,FALSE)</f>
        <v>12</v>
      </c>
      <c r="M11" s="1">
        <f>VLOOKUP(A11,'[1]Science Jeopardy'!A:E,5,FALSE)</f>
        <v>16</v>
      </c>
      <c r="N11" s="1">
        <f>VLOOKUP(A11,'[1]Wheeled Vehicle'!A:C,3,FALSE)</f>
        <v>27</v>
      </c>
      <c r="O11" s="1">
        <f>SUM(D11:N11)</f>
        <v>136</v>
      </c>
    </row>
    <row r="12" spans="1:16" x14ac:dyDescent="0.3">
      <c r="A12" s="8">
        <v>18</v>
      </c>
      <c r="B12" s="1" t="s">
        <v>28</v>
      </c>
      <c r="C12" s="1" t="s">
        <v>20</v>
      </c>
      <c r="D12" s="1">
        <f>VLOOKUP(A12,'[1]Cell Biology'!A:E,5,FALSE)</f>
        <v>29</v>
      </c>
      <c r="E12" s="1">
        <f>VLOOKUP(A12,'[1]Circuit Design'!A:E,5,FALSE)</f>
        <v>17</v>
      </c>
      <c r="F12" s="1">
        <v>15</v>
      </c>
      <c r="G12" s="1">
        <f>VLOOKUP(A12,'[1]Experimental Design'!A:E,5,FALSE)</f>
        <v>22</v>
      </c>
      <c r="H12" s="1">
        <f>VLOOKUP(A12,[1]Optics!A:E,5,FALSE)</f>
        <v>5</v>
      </c>
      <c r="I12" s="1">
        <f>VLOOKUP(A12,[1]Pentathalo!A:H,8,FALSE)</f>
        <v>14</v>
      </c>
      <c r="J12" s="1">
        <f>VLOOKUP(A12,'[1]Picture This'!A:E,5,FALSE)</f>
        <v>16</v>
      </c>
      <c r="K12" s="1">
        <f>VLOOKUP(A12,'[1]Rounding off'!A:E,5,FALSE)</f>
        <v>1</v>
      </c>
      <c r="L12" s="1">
        <f>VLOOKUP(A12,'[1]Rubber band'!A:D,4,FALSE)</f>
        <v>7</v>
      </c>
      <c r="M12" s="1">
        <f>VLOOKUP(A12,'[1]Science Jeopardy'!A:E,5,FALSE)</f>
        <v>3</v>
      </c>
      <c r="N12" s="1">
        <f>VLOOKUP(A12,'[1]Wheeled Vehicle'!A:C,3,FALSE)</f>
        <v>10</v>
      </c>
      <c r="O12" s="1">
        <f>SUM(D12:N12)</f>
        <v>139</v>
      </c>
    </row>
    <row r="13" spans="1:16" x14ac:dyDescent="0.3">
      <c r="A13" s="8">
        <v>35</v>
      </c>
      <c r="B13" s="1" t="s">
        <v>29</v>
      </c>
      <c r="C13" s="1" t="s">
        <v>18</v>
      </c>
      <c r="D13" s="1">
        <v>7</v>
      </c>
      <c r="E13" s="1">
        <f>VLOOKUP(A13,'[1]Circuit Design'!A:E,5,FALSE)</f>
        <v>7</v>
      </c>
      <c r="F13" s="1">
        <f>VLOOKUP(A13,'[1]Energy Box'!A:D,4,FALSE)</f>
        <v>28</v>
      </c>
      <c r="G13" s="1">
        <f>VLOOKUP(A13,'[1]Experimental Design'!A:E,5,FALSE)</f>
        <v>2</v>
      </c>
      <c r="H13" s="1">
        <f>VLOOKUP(A13,[1]Optics!A:E,5,FALSE)</f>
        <v>21</v>
      </c>
      <c r="I13" s="1">
        <f>VLOOKUP(A13,[1]Pentathalo!A:H,8,FALSE)</f>
        <v>10</v>
      </c>
      <c r="J13" s="1">
        <f>VLOOKUP(A13,'[1]Picture This'!A:E,5,FALSE)</f>
        <v>8</v>
      </c>
      <c r="K13" s="1">
        <f>VLOOKUP(A13,'[1]Rounding off'!A:E,5,FALSE)</f>
        <v>21</v>
      </c>
      <c r="L13" s="1">
        <f>VLOOKUP(A13,'[1]Rubber band'!A:D,4,FALSE)</f>
        <v>21</v>
      </c>
      <c r="M13" s="1">
        <f>VLOOKUP(A13,'[1]Science Jeopardy'!A:E,5,FALSE)</f>
        <v>11</v>
      </c>
      <c r="N13" s="1">
        <f>VLOOKUP(A13,'[1]Wheeled Vehicle'!A:C,3,FALSE)</f>
        <v>13</v>
      </c>
      <c r="O13" s="1">
        <f>SUM(D13:N13)</f>
        <v>149</v>
      </c>
    </row>
    <row r="14" spans="1:16" x14ac:dyDescent="0.3">
      <c r="A14" s="8">
        <v>17</v>
      </c>
      <c r="B14" s="1" t="s">
        <v>30</v>
      </c>
      <c r="C14" s="1" t="s">
        <v>16</v>
      </c>
      <c r="D14" s="1">
        <f>VLOOKUP(A14,'[1]Cell Biology'!A:E,5,FALSE)</f>
        <v>10</v>
      </c>
      <c r="E14" s="1">
        <f>VLOOKUP(A14,'[1]Circuit Design'!A:E,5,FALSE)</f>
        <v>11</v>
      </c>
      <c r="F14" s="1">
        <v>14</v>
      </c>
      <c r="G14" s="1">
        <f>VLOOKUP(A14,'[1]Experimental Design'!A:E,5,FALSE)</f>
        <v>12</v>
      </c>
      <c r="H14" s="1">
        <f>VLOOKUP(A14,[1]Optics!A:E,5,FALSE)</f>
        <v>9</v>
      </c>
      <c r="I14" s="1">
        <f>VLOOKUP(A14,[1]Pentathalo!A:H,8,FALSE)</f>
        <v>13</v>
      </c>
      <c r="J14" s="1">
        <f>VLOOKUP(A14,'[1]Picture This'!A:E,5,FALSE)</f>
        <v>7</v>
      </c>
      <c r="K14" s="1">
        <f>VLOOKUP(A14,'[1]Rounding off'!A:E,5,FALSE)</f>
        <v>31</v>
      </c>
      <c r="L14" s="1">
        <f>VLOOKUP(A14,'[1]Rubber band'!A:D,4,FALSE)</f>
        <v>25</v>
      </c>
      <c r="M14" s="1">
        <f>VLOOKUP(A14,'[1]Science Jeopardy'!A:E,5,FALSE)</f>
        <v>7</v>
      </c>
      <c r="N14" s="1">
        <f>VLOOKUP(A14,'[1]Wheeled Vehicle'!A:C,3,FALSE)</f>
        <v>12</v>
      </c>
      <c r="O14" s="1">
        <f>SUM(D14:N14)</f>
        <v>151</v>
      </c>
    </row>
    <row r="15" spans="1:16" x14ac:dyDescent="0.3">
      <c r="A15" s="8">
        <v>16</v>
      </c>
      <c r="B15" s="1" t="s">
        <v>31</v>
      </c>
      <c r="C15" s="1" t="s">
        <v>18</v>
      </c>
      <c r="D15" s="1">
        <f>VLOOKUP(A15,'[1]Cell Biology'!A:E,5,FALSE)</f>
        <v>27</v>
      </c>
      <c r="E15" s="1">
        <f>VLOOKUP(A15,'[1]Circuit Design'!A:E,5,FALSE)</f>
        <v>15</v>
      </c>
      <c r="F15" s="1">
        <v>13</v>
      </c>
      <c r="G15" s="1">
        <f>VLOOKUP(A15,'[1]Experimental Design'!A:E,5,FALSE)</f>
        <v>23</v>
      </c>
      <c r="H15" s="1">
        <f>VLOOKUP(A15,[1]Optics!A:E,5,FALSE)</f>
        <v>16</v>
      </c>
      <c r="I15" s="1">
        <f>VLOOKUP(A15,[1]Pentathalo!A:H,8,FALSE)</f>
        <v>5</v>
      </c>
      <c r="J15" s="1">
        <f>VLOOKUP(A15,'[1]Picture This'!A:E,5,FALSE)</f>
        <v>22</v>
      </c>
      <c r="K15" s="1">
        <f>VLOOKUP(A15,'[1]Rounding off'!A:E,5,FALSE)</f>
        <v>11</v>
      </c>
      <c r="L15" s="1">
        <f>VLOOKUP(A15,'[1]Rubber band'!A:D,4,FALSE)</f>
        <v>11</v>
      </c>
      <c r="M15" s="1">
        <f>VLOOKUP(A15,'[1]Science Jeopardy'!A:E,5,FALSE)</f>
        <v>9</v>
      </c>
      <c r="N15" s="1">
        <f>VLOOKUP(A15,'[1]Wheeled Vehicle'!A:C,3,FALSE)</f>
        <v>8</v>
      </c>
      <c r="O15" s="1">
        <f>SUM(D15:N15)</f>
        <v>160</v>
      </c>
    </row>
    <row r="16" spans="1:16" x14ac:dyDescent="0.3">
      <c r="A16" s="8">
        <v>14</v>
      </c>
      <c r="B16" s="1" t="s">
        <v>32</v>
      </c>
      <c r="C16" s="1" t="s">
        <v>24</v>
      </c>
      <c r="D16" s="1">
        <f>VLOOKUP(A16,'[1]Cell Biology'!A:E,5,FALSE)</f>
        <v>21</v>
      </c>
      <c r="E16" s="1">
        <f>VLOOKUP(A16,'[1]Circuit Design'!A:E,5,FALSE)</f>
        <v>10</v>
      </c>
      <c r="F16" s="1">
        <f>VLOOKUP(A16,'[1]Energy Box'!A:D,4,FALSE)</f>
        <v>5</v>
      </c>
      <c r="G16" s="1">
        <f>VLOOKUP(A16,'[1]Experimental Design'!A:E,5,FALSE)</f>
        <v>28</v>
      </c>
      <c r="H16" s="1">
        <f>VLOOKUP(A16,[1]Optics!A:E,5,FALSE)</f>
        <v>8</v>
      </c>
      <c r="I16" s="1">
        <f>VLOOKUP(A16,[1]Pentathalo!A:H,8,FALSE)</f>
        <v>17</v>
      </c>
      <c r="J16" s="1">
        <f>VLOOKUP(A16,'[1]Picture This'!A:E,5,FALSE)</f>
        <v>6</v>
      </c>
      <c r="K16" s="1">
        <f>VLOOKUP(A16,'[1]Rounding off'!A:E,5,FALSE)</f>
        <v>4</v>
      </c>
      <c r="L16" s="1">
        <f>VLOOKUP(A16,'[1]Rubber band'!A:D,4,FALSE)</f>
        <v>1</v>
      </c>
      <c r="M16" s="1">
        <f>VLOOKUP(A16,'[1]Science Jeopardy'!A:E,5,FALSE)</f>
        <v>30</v>
      </c>
      <c r="N16" s="1">
        <f>VLOOKUP(A16,'[1]Wheeled Vehicle'!A:C,3,FALSE)</f>
        <v>30</v>
      </c>
      <c r="O16" s="1">
        <f>SUM(D16:N16)</f>
        <v>160</v>
      </c>
    </row>
    <row r="17" spans="1:16" x14ac:dyDescent="0.3">
      <c r="A17" s="8">
        <v>19</v>
      </c>
      <c r="B17" s="1" t="s">
        <v>33</v>
      </c>
      <c r="C17" s="1" t="s">
        <v>26</v>
      </c>
      <c r="D17" s="1">
        <f>VLOOKUP(A17,'[1]Cell Biology'!A:E,5,FALSE)</f>
        <v>21</v>
      </c>
      <c r="E17" s="1">
        <f>VLOOKUP(A17,'[1]Circuit Design'!A:E,5,FALSE)</f>
        <v>30</v>
      </c>
      <c r="F17" s="1">
        <v>9</v>
      </c>
      <c r="G17" s="1">
        <f>VLOOKUP(A17,'[1]Experimental Design'!A:E,5,FALSE)</f>
        <v>19</v>
      </c>
      <c r="H17" s="1">
        <f>VLOOKUP(A17,[1]Optics!A:E,5,FALSE)</f>
        <v>12</v>
      </c>
      <c r="I17" s="1">
        <f>VLOOKUP(A17,[1]Pentathalo!A:H,8,FALSE)</f>
        <v>1</v>
      </c>
      <c r="J17" s="1">
        <f>VLOOKUP(A17,'[1]Picture This'!A:E,5,FALSE)</f>
        <v>24</v>
      </c>
      <c r="K17" s="1">
        <f>VLOOKUP(A17,'[1]Rounding off'!A:E,5,FALSE)</f>
        <v>3</v>
      </c>
      <c r="L17" s="1">
        <f>VLOOKUP(A17,'[1]Rubber band'!A:D,4,FALSE)</f>
        <v>27</v>
      </c>
      <c r="M17" s="1">
        <f>VLOOKUP(A17,'[1]Science Jeopardy'!A:E,5,FALSE)</f>
        <v>14</v>
      </c>
      <c r="N17" s="1">
        <f>VLOOKUP(A17,'[1]Wheeled Vehicle'!A:C,3,FALSE)</f>
        <v>7</v>
      </c>
      <c r="O17" s="1">
        <f>SUM(D17:N17)</f>
        <v>167</v>
      </c>
    </row>
    <row r="18" spans="1:16" x14ac:dyDescent="0.3">
      <c r="A18" s="8">
        <v>25</v>
      </c>
      <c r="B18" s="1" t="s">
        <v>34</v>
      </c>
      <c r="C18" s="1" t="s">
        <v>35</v>
      </c>
      <c r="D18" s="1">
        <f>VLOOKUP(A18,'[1]Cell Biology'!A:E,5,FALSE)</f>
        <v>18</v>
      </c>
      <c r="E18" s="1">
        <f>VLOOKUP(A18,'[1]Circuit Design'!A:E,5,FALSE)</f>
        <v>17</v>
      </c>
      <c r="F18" s="1">
        <v>29</v>
      </c>
      <c r="G18" s="1">
        <f>VLOOKUP(A18,'[1]Experimental Design'!A:E,5,FALSE)</f>
        <v>20</v>
      </c>
      <c r="H18" s="1">
        <f>VLOOKUP(A18,[1]Optics!A:E,5,FALSE)</f>
        <v>1</v>
      </c>
      <c r="I18" s="1">
        <f>VLOOKUP(A18,[1]Pentathalo!A:H,8,FALSE)</f>
        <v>2</v>
      </c>
      <c r="J18" s="1">
        <f>VLOOKUP(A18,'[1]Picture This'!A:E,5,FALSE)</f>
        <v>21</v>
      </c>
      <c r="K18" s="1">
        <f>VLOOKUP(A18,'[1]Rounding off'!A:E,5,FALSE)</f>
        <v>6</v>
      </c>
      <c r="L18" s="1">
        <f>VLOOKUP(A18,'[1]Rubber band'!A:D,4,FALSE)</f>
        <v>4</v>
      </c>
      <c r="M18" s="1">
        <f>VLOOKUP(A18,'[1]Science Jeopardy'!A:E,5,FALSE)</f>
        <v>18</v>
      </c>
      <c r="N18" s="1">
        <f>VLOOKUP(A18,'[1]Wheeled Vehicle'!A:C,3,FALSE)</f>
        <v>31</v>
      </c>
      <c r="O18" s="1">
        <f>SUM(D18:N18)</f>
        <v>167</v>
      </c>
    </row>
    <row r="19" spans="1:16" x14ac:dyDescent="0.3">
      <c r="A19" s="8">
        <v>1</v>
      </c>
      <c r="B19" s="1" t="s">
        <v>36</v>
      </c>
      <c r="C19" s="1" t="s">
        <v>20</v>
      </c>
      <c r="D19" s="1">
        <f>VLOOKUP(A19,'[1]Cell Biology'!A:E,5,FALSE)</f>
        <v>10</v>
      </c>
      <c r="E19" s="1">
        <f>VLOOKUP(A19,'[1]Circuit Design'!A:E,5,FALSE)</f>
        <v>21</v>
      </c>
      <c r="F19" s="1">
        <v>6</v>
      </c>
      <c r="G19" s="1">
        <f>VLOOKUP(A19,'[1]Experimental Design'!A:E,5,FALSE)</f>
        <v>26</v>
      </c>
      <c r="H19" s="1">
        <f>VLOOKUP(A19,[1]Optics!A:E,5,FALSE)</f>
        <v>10</v>
      </c>
      <c r="I19" s="1">
        <f>VLOOKUP(A19,[1]Pentathalo!A:H,8,FALSE)</f>
        <v>26</v>
      </c>
      <c r="J19" s="1">
        <f>VLOOKUP(A19,'[1]Picture This'!A:E,5,FALSE)</f>
        <v>27</v>
      </c>
      <c r="K19" s="1">
        <f>VLOOKUP(A19,'[1]Rounding off'!A:E,5,FALSE)</f>
        <v>13</v>
      </c>
      <c r="L19" s="1">
        <f>VLOOKUP(A19,'[1]Rubber band'!A:D,4,FALSE)</f>
        <v>6</v>
      </c>
      <c r="M19" s="1">
        <f>VLOOKUP(A19,'[1]Science Jeopardy'!A:E,5,FALSE)</f>
        <v>8</v>
      </c>
      <c r="N19" s="1">
        <f>VLOOKUP(A19,'[1]Wheeled Vehicle'!A:C,3,FALSE)</f>
        <v>23</v>
      </c>
      <c r="O19" s="1">
        <f>SUM(D19:N19)</f>
        <v>176</v>
      </c>
    </row>
    <row r="20" spans="1:16" x14ac:dyDescent="0.3">
      <c r="A20" s="8">
        <v>36</v>
      </c>
      <c r="B20" s="1" t="s">
        <v>37</v>
      </c>
      <c r="C20" s="1" t="s">
        <v>26</v>
      </c>
      <c r="D20" s="1">
        <f>VLOOKUP(A20,'[1]Cell Biology'!A:E,5,FALSE)</f>
        <v>18</v>
      </c>
      <c r="E20" s="1">
        <f>VLOOKUP(A20,'[1]Circuit Design'!A:E,5,FALSE)</f>
        <v>14</v>
      </c>
      <c r="F20" s="1">
        <f>VLOOKUP(A20,'[1]Energy Box'!A:D,4,FALSE)</f>
        <v>26</v>
      </c>
      <c r="G20" s="1">
        <f>VLOOKUP(A20,'[1]Experimental Design'!A:E,5,FALSE)</f>
        <v>6</v>
      </c>
      <c r="H20" s="1">
        <f>VLOOKUP(A20,[1]Optics!A:E,5,FALSE)</f>
        <v>6</v>
      </c>
      <c r="I20" s="1">
        <f>VLOOKUP(A20,[1]Pentathalo!A:H,8,FALSE)</f>
        <v>12</v>
      </c>
      <c r="J20" s="1">
        <f>VLOOKUP(A20,'[1]Picture This'!A:E,5,FALSE)</f>
        <v>27</v>
      </c>
      <c r="K20" s="1">
        <f>VLOOKUP(A20,'[1]Rounding off'!A:E,5,FALSE)</f>
        <v>12</v>
      </c>
      <c r="L20" s="1">
        <f>VLOOKUP(A20,'[1]Rubber band'!A:D,4,FALSE)</f>
        <v>30</v>
      </c>
      <c r="M20" s="1">
        <f>VLOOKUP(A20,'[1]Science Jeopardy'!A:E,5,FALSE)</f>
        <v>21</v>
      </c>
      <c r="N20" s="1">
        <f>VLOOKUP(A20,'[1]Wheeled Vehicle'!A:C,3,FALSE)</f>
        <v>11</v>
      </c>
      <c r="O20" s="1">
        <f>SUM(D20:N20)</f>
        <v>183</v>
      </c>
    </row>
    <row r="21" spans="1:16" x14ac:dyDescent="0.3">
      <c r="A21" s="8">
        <v>22</v>
      </c>
      <c r="B21" s="1" t="s">
        <v>38</v>
      </c>
      <c r="C21" s="1" t="s">
        <v>22</v>
      </c>
      <c r="D21" s="1">
        <v>8</v>
      </c>
      <c r="E21" s="1">
        <f>VLOOKUP(A21,'[1]Circuit Design'!A:E,5,FALSE)</f>
        <v>11</v>
      </c>
      <c r="F21" s="1">
        <v>11</v>
      </c>
      <c r="G21" s="1">
        <f>VLOOKUP(A21,'[1]Experimental Design'!A:E,5,FALSE)</f>
        <v>4</v>
      </c>
      <c r="H21" s="1">
        <f>VLOOKUP(A21,[1]Optics!A:E,5,FALSE)</f>
        <v>23</v>
      </c>
      <c r="I21" s="1">
        <f>VLOOKUP(A21,[1]Pentathalo!A:H,8,FALSE)</f>
        <v>19</v>
      </c>
      <c r="J21" s="1">
        <f>VLOOKUP(A21,'[1]Picture This'!A:E,5,FALSE)</f>
        <v>31</v>
      </c>
      <c r="K21" s="1">
        <f>VLOOKUP(A21,'[1]Rounding off'!A:E,5,FALSE)</f>
        <v>17</v>
      </c>
      <c r="L21" s="1">
        <f>VLOOKUP(A21,'[1]Rubber band'!A:D,4,FALSE)</f>
        <v>28</v>
      </c>
      <c r="M21" s="1">
        <f>VLOOKUP(A21,'[1]Science Jeopardy'!A:E,5,FALSE)</f>
        <v>6</v>
      </c>
      <c r="N21" s="1">
        <f>VLOOKUP(A21,'[1]Wheeled Vehicle'!A:C,3,FALSE)</f>
        <v>26</v>
      </c>
      <c r="O21" s="1">
        <f>SUM(D21:N21)</f>
        <v>184</v>
      </c>
    </row>
    <row r="22" spans="1:16" s="10" customFormat="1" x14ac:dyDescent="0.3">
      <c r="A22" s="8">
        <v>28</v>
      </c>
      <c r="B22" s="9" t="s">
        <v>39</v>
      </c>
      <c r="C22" s="9" t="s">
        <v>24</v>
      </c>
      <c r="D22" s="9">
        <f>VLOOKUP(A22,'[1]Cell Biology'!A:E,5,FALSE)</f>
        <v>14</v>
      </c>
      <c r="E22" s="9">
        <f>VLOOKUP(A22,'[1]Circuit Design'!A:E,5,FALSE)</f>
        <v>19</v>
      </c>
      <c r="F22" s="9">
        <v>17</v>
      </c>
      <c r="G22" s="9">
        <f>VLOOKUP(A22,'[1]Experimental Design'!A:E,5,FALSE)</f>
        <v>3</v>
      </c>
      <c r="H22" s="9">
        <f>VLOOKUP(A22,[1]Optics!A:E,5,FALSE)</f>
        <v>13</v>
      </c>
      <c r="I22" s="9">
        <f>VLOOKUP(A22,[1]Pentathalo!A:H,8,FALSE)</f>
        <v>29</v>
      </c>
      <c r="J22" s="9">
        <f>VLOOKUP(A22,'[1]Picture This'!A:E,5,FALSE)</f>
        <v>11</v>
      </c>
      <c r="K22" s="9">
        <f>VLOOKUP(A22,'[1]Rounding off'!A:E,5,FALSE)</f>
        <v>26</v>
      </c>
      <c r="L22" s="9">
        <f>VLOOKUP(A22,'[1]Rubber band'!A:D,4,FALSE)</f>
        <v>22</v>
      </c>
      <c r="M22" s="9">
        <f>VLOOKUP(A22,'[1]Science Jeopardy'!A:E,5,FALSE)</f>
        <v>1</v>
      </c>
      <c r="N22" s="9">
        <f>VLOOKUP(A22,'[1]Wheeled Vehicle'!A:C,3,FALSE)</f>
        <v>29</v>
      </c>
      <c r="O22" s="9">
        <f>SUM(D22:N22)</f>
        <v>184</v>
      </c>
      <c r="P22"/>
    </row>
    <row r="23" spans="1:16" s="10" customFormat="1" x14ac:dyDescent="0.3">
      <c r="A23" s="6">
        <v>40</v>
      </c>
      <c r="B23" s="11" t="s">
        <v>40</v>
      </c>
      <c r="C23" s="11" t="s">
        <v>20</v>
      </c>
      <c r="D23" s="11">
        <f>VLOOKUP(A23,'[1]Cell Biology'!A:E,5,FALSE)</f>
        <v>14</v>
      </c>
      <c r="E23" s="11">
        <f>VLOOKUP(A23,'[1]Circuit Design'!A:E,5,FALSE)</f>
        <v>26</v>
      </c>
      <c r="F23" s="11">
        <v>12</v>
      </c>
      <c r="G23" s="11">
        <f>VLOOKUP(A23,'[1]Experimental Design'!A:E,5,FALSE)</f>
        <v>11</v>
      </c>
      <c r="H23" s="11">
        <f>VLOOKUP(A23,[1]Optics!A:E,5,FALSE)</f>
        <v>22</v>
      </c>
      <c r="I23" s="11">
        <f>VLOOKUP(A23,[1]Pentathalo!A:H,8,FALSE)</f>
        <v>3</v>
      </c>
      <c r="J23" s="11">
        <f>VLOOKUP(A23,'[1]Picture This'!A:E,5,FALSE)</f>
        <v>32</v>
      </c>
      <c r="K23" s="11">
        <f>VLOOKUP(A23,'[1]Rounding off'!A:E,5,FALSE)</f>
        <v>28</v>
      </c>
      <c r="L23" s="11">
        <f>VLOOKUP(A23,'[1]Rubber band'!A:D,4,FALSE)</f>
        <v>15</v>
      </c>
      <c r="M23" s="11">
        <f>VLOOKUP(A23,'[1]Science Jeopardy'!A:E,5,FALSE)</f>
        <v>20</v>
      </c>
      <c r="N23" s="11">
        <f>VLOOKUP(A23,'[1]Wheeled Vehicle'!A:C,3,FALSE)</f>
        <v>4</v>
      </c>
      <c r="O23" s="11">
        <f>SUM(D23:N23)</f>
        <v>187</v>
      </c>
    </row>
    <row r="24" spans="1:16" s="10" customFormat="1" x14ac:dyDescent="0.3">
      <c r="A24" s="6">
        <v>2</v>
      </c>
      <c r="B24" s="11" t="s">
        <v>41</v>
      </c>
      <c r="C24" s="11" t="s">
        <v>22</v>
      </c>
      <c r="D24" s="11">
        <v>9</v>
      </c>
      <c r="E24" s="11">
        <f>VLOOKUP(A24,'[1]Circuit Design'!A:E,5,FALSE)</f>
        <v>4</v>
      </c>
      <c r="F24" s="11">
        <v>16</v>
      </c>
      <c r="G24" s="11">
        <f>VLOOKUP(A24,'[1]Experimental Design'!A:E,5,FALSE)</f>
        <v>14</v>
      </c>
      <c r="H24" s="11">
        <f>VLOOKUP(A24,[1]Optics!A:E,5,FALSE)</f>
        <v>32</v>
      </c>
      <c r="I24" s="11">
        <f>VLOOKUP(A24,[1]Pentathalo!A:H,8,FALSE)</f>
        <v>21</v>
      </c>
      <c r="J24" s="11">
        <f>VLOOKUP(A24,'[1]Picture This'!A:E,5,FALSE)</f>
        <v>19</v>
      </c>
      <c r="K24" s="11">
        <f>VLOOKUP(A24,'[1]Rounding off'!A:E,5,FALSE)</f>
        <v>18</v>
      </c>
      <c r="L24" s="11">
        <f>VLOOKUP(A24,'[1]Rubber band'!A:D,4,FALSE)</f>
        <v>23</v>
      </c>
      <c r="M24" s="11">
        <f>VLOOKUP(A24,'[1]Science Jeopardy'!A:E,5,FALSE)</f>
        <v>31</v>
      </c>
      <c r="N24" s="11">
        <f>VLOOKUP(A24,'[1]Wheeled Vehicle'!A:C,3,FALSE)</f>
        <v>3</v>
      </c>
      <c r="O24" s="11">
        <f>SUM(D24:N24)</f>
        <v>190</v>
      </c>
      <c r="P24"/>
    </row>
    <row r="25" spans="1:16" s="10" customFormat="1" x14ac:dyDescent="0.3">
      <c r="A25" s="8">
        <v>12</v>
      </c>
      <c r="B25" s="9" t="s">
        <v>42</v>
      </c>
      <c r="C25" s="9" t="s">
        <v>43</v>
      </c>
      <c r="D25" s="9">
        <f>VLOOKUP(A25,'[1]Cell Biology'!A:E,5,FALSE)</f>
        <v>30</v>
      </c>
      <c r="E25" s="9">
        <v>2</v>
      </c>
      <c r="F25" s="9">
        <v>20</v>
      </c>
      <c r="G25" s="9">
        <f>VLOOKUP(A25,'[1]Experimental Design'!A:E,5,FALSE)</f>
        <v>25</v>
      </c>
      <c r="H25" s="9">
        <f>VLOOKUP(A25,[1]Optics!A:E,5,FALSE)</f>
        <v>11</v>
      </c>
      <c r="I25" s="9">
        <f>VLOOKUP(A25,[1]Pentathalo!A:H,8,FALSE)</f>
        <v>9</v>
      </c>
      <c r="J25" s="9">
        <f>VLOOKUP(A25,'[1]Picture This'!A:E,5,FALSE)</f>
        <v>26</v>
      </c>
      <c r="K25" s="9">
        <f>VLOOKUP(A25,'[1]Rounding off'!A:E,5,FALSE)</f>
        <v>10</v>
      </c>
      <c r="L25" s="9">
        <f>VLOOKUP(A25,'[1]Rubber band'!A:D,4,FALSE)</f>
        <v>8</v>
      </c>
      <c r="M25" s="9">
        <f>VLOOKUP(A25,'[1]Science Jeopardy'!A:E,5,FALSE)</f>
        <v>25</v>
      </c>
      <c r="N25" s="9">
        <f>VLOOKUP(A25,'[1]Wheeled Vehicle'!A:C,3,FALSE)</f>
        <v>28</v>
      </c>
      <c r="O25" s="9">
        <f>SUM(D25:N25)</f>
        <v>194</v>
      </c>
      <c r="P25"/>
    </row>
    <row r="26" spans="1:16" x14ac:dyDescent="0.3">
      <c r="A26" s="8">
        <v>37</v>
      </c>
      <c r="B26" s="1" t="s">
        <v>44</v>
      </c>
      <c r="C26" s="1" t="s">
        <v>45</v>
      </c>
      <c r="D26" s="1">
        <f>VLOOKUP(A26,'[1]Cell Biology'!A:E,5,FALSE)</f>
        <v>10</v>
      </c>
      <c r="E26" s="1">
        <f>VLOOKUP(A26,'[1]Circuit Design'!A:E,5,FALSE)</f>
        <v>28</v>
      </c>
      <c r="F26" s="1">
        <f>VLOOKUP(A26,'[1]Energy Box'!A:D,4,FALSE)</f>
        <v>3</v>
      </c>
      <c r="G26" s="1">
        <f>VLOOKUP(A26,'[1]Experimental Design'!A:E,5,FALSE)</f>
        <v>18</v>
      </c>
      <c r="H26" s="1">
        <f>VLOOKUP(A26,[1]Optics!A:E,5,FALSE)</f>
        <v>25</v>
      </c>
      <c r="I26" s="1">
        <f>VLOOKUP(A26,[1]Pentathalo!A:H,8,FALSE)</f>
        <v>20</v>
      </c>
      <c r="J26" s="1">
        <f>VLOOKUP(A26,'[1]Picture This'!A:E,5,FALSE)</f>
        <v>27</v>
      </c>
      <c r="K26" s="1">
        <f>VLOOKUP(A26,'[1]Rounding off'!A:E,5,FALSE)</f>
        <v>16</v>
      </c>
      <c r="L26" s="1">
        <f>VLOOKUP(A26,'[1]Rubber band'!A:D,4,FALSE)</f>
        <v>32</v>
      </c>
      <c r="M26" s="1">
        <f>VLOOKUP(A26,'[1]Science Jeopardy'!A:E,5,FALSE)</f>
        <v>4</v>
      </c>
      <c r="N26" s="1">
        <f>VLOOKUP(A26,'[1]Wheeled Vehicle'!A:C,3,FALSE)</f>
        <v>17</v>
      </c>
      <c r="O26" s="1">
        <f>SUM(D26:N26)</f>
        <v>200</v>
      </c>
    </row>
    <row r="27" spans="1:16" x14ac:dyDescent="0.3">
      <c r="A27" s="8">
        <v>31</v>
      </c>
      <c r="B27" s="1" t="s">
        <v>46</v>
      </c>
      <c r="C27" s="1" t="s">
        <v>22</v>
      </c>
      <c r="D27" s="1">
        <f>VLOOKUP(A27,'[1]Cell Biology'!A:E,5,FALSE)</f>
        <v>18</v>
      </c>
      <c r="E27" s="1">
        <f>VLOOKUP(A27,'[1]Circuit Design'!A:E,5,FALSE)</f>
        <v>20</v>
      </c>
      <c r="F27" s="1">
        <f>VLOOKUP(A27,'[1]Energy Box'!A:D,4,FALSE)</f>
        <v>27</v>
      </c>
      <c r="G27" s="1">
        <f>VLOOKUP(A27,'[1]Experimental Design'!A:E,5,FALSE)</f>
        <v>29</v>
      </c>
      <c r="H27" s="1">
        <f>VLOOKUP(A27,[1]Optics!A:E,5,FALSE)</f>
        <v>18</v>
      </c>
      <c r="I27" s="1">
        <f>VLOOKUP(A27,[1]Pentathalo!A:H,8,FALSE)</f>
        <v>11</v>
      </c>
      <c r="J27" s="1">
        <f>VLOOKUP(A27,'[1]Picture This'!A:E,5,FALSE)</f>
        <v>10</v>
      </c>
      <c r="K27" s="1">
        <f>VLOOKUP(A27,'[1]Rounding off'!A:E,5,FALSE)</f>
        <v>25</v>
      </c>
      <c r="L27" s="1">
        <f>VLOOKUP(A27,'[1]Rubber band'!A:D,4,FALSE)</f>
        <v>16</v>
      </c>
      <c r="M27" s="1">
        <f>VLOOKUP(A27,'[1]Science Jeopardy'!A:E,5,FALSE)</f>
        <v>17</v>
      </c>
      <c r="N27" s="1">
        <f>VLOOKUP(A27,'[1]Wheeled Vehicle'!A:C,3,FALSE)</f>
        <v>16</v>
      </c>
      <c r="O27" s="1">
        <f>SUM(D27:N27)</f>
        <v>207</v>
      </c>
    </row>
    <row r="28" spans="1:16" x14ac:dyDescent="0.3">
      <c r="A28" s="8">
        <v>26</v>
      </c>
      <c r="B28" s="1" t="s">
        <v>47</v>
      </c>
      <c r="C28" s="1" t="s">
        <v>22</v>
      </c>
      <c r="D28" s="1">
        <f>VLOOKUP(A28,'[1]Cell Biology'!A:E,5,FALSE)</f>
        <v>31</v>
      </c>
      <c r="E28" s="1">
        <v>6</v>
      </c>
      <c r="F28" s="1">
        <v>8</v>
      </c>
      <c r="G28" s="1">
        <f>VLOOKUP(A28,'[1]Experimental Design'!A:E,5,FALSE)</f>
        <v>30</v>
      </c>
      <c r="H28" s="1">
        <f>VLOOKUP(A28,[1]Optics!A:E,5,FALSE)</f>
        <v>14</v>
      </c>
      <c r="I28" s="1">
        <f>VLOOKUP(A28,[1]Pentathalo!A:H,8,FALSE)</f>
        <v>22</v>
      </c>
      <c r="J28" s="1">
        <f>VLOOKUP(A28,'[1]Picture This'!A:E,5,FALSE)</f>
        <v>13</v>
      </c>
      <c r="K28" s="1">
        <f>VLOOKUP(A28,'[1]Rounding off'!A:E,5,FALSE)</f>
        <v>20</v>
      </c>
      <c r="L28" s="1">
        <f>VLOOKUP(A28,'[1]Rubber band'!A:D,4,FALSE)</f>
        <v>10</v>
      </c>
      <c r="M28" s="1">
        <f>VLOOKUP(A28,'[1]Science Jeopardy'!A:E,5,FALSE)</f>
        <v>29</v>
      </c>
      <c r="N28" s="1">
        <f>VLOOKUP(A28,'[1]Wheeled Vehicle'!A:C,3,FALSE)</f>
        <v>24</v>
      </c>
      <c r="O28" s="1">
        <f>SUM(D28:N28)</f>
        <v>207</v>
      </c>
    </row>
    <row r="29" spans="1:16" x14ac:dyDescent="0.3">
      <c r="A29" s="8">
        <v>39</v>
      </c>
      <c r="B29" s="1" t="s">
        <v>48</v>
      </c>
      <c r="C29" s="1" t="s">
        <v>18</v>
      </c>
      <c r="D29" s="1">
        <f>VLOOKUP(A29,'[1]Cell Biology'!A:E,5,FALSE)</f>
        <v>25</v>
      </c>
      <c r="E29" s="1">
        <f>VLOOKUP(A29,'[1]Circuit Design'!A:E,5,FALSE)</f>
        <v>22</v>
      </c>
      <c r="F29" s="1">
        <v>19</v>
      </c>
      <c r="G29" s="1">
        <f>VLOOKUP(A29,'[1]Experimental Design'!A:E,5,FALSE)</f>
        <v>17</v>
      </c>
      <c r="H29" s="1">
        <f>VLOOKUP(A29,[1]Optics!A:E,5,FALSE)</f>
        <v>17</v>
      </c>
      <c r="I29" s="1">
        <f>VLOOKUP(A29,[1]Pentathalo!A:H,8,FALSE)</f>
        <v>18</v>
      </c>
      <c r="J29" s="1">
        <f>VLOOKUP(A29,'[1]Picture This'!A:E,5,FALSE)</f>
        <v>3</v>
      </c>
      <c r="K29" s="1">
        <f>VLOOKUP(A29,'[1]Rounding off'!A:E,5,FALSE)</f>
        <v>14</v>
      </c>
      <c r="L29" s="1">
        <f>VLOOKUP(A29,'[1]Rubber band'!A:D,4,FALSE)</f>
        <v>29</v>
      </c>
      <c r="M29" s="1">
        <f>VLOOKUP(A29,'[1]Science Jeopardy'!A:E,5,FALSE)</f>
        <v>24</v>
      </c>
      <c r="N29" s="1">
        <f>VLOOKUP(A29,'[1]Wheeled Vehicle'!A:C,3,FALSE)</f>
        <v>20</v>
      </c>
      <c r="O29" s="1">
        <f>SUM(D29:N29)</f>
        <v>208</v>
      </c>
    </row>
    <row r="30" spans="1:16" x14ac:dyDescent="0.3">
      <c r="A30" s="6">
        <v>23</v>
      </c>
      <c r="B30" s="7" t="s">
        <v>49</v>
      </c>
      <c r="C30" s="7" t="s">
        <v>22</v>
      </c>
      <c r="D30" s="7">
        <v>3</v>
      </c>
      <c r="E30" s="7">
        <f>VLOOKUP(A30,'[1]Circuit Design'!A:E,5,FALSE)</f>
        <v>32</v>
      </c>
      <c r="F30" s="7">
        <f>VLOOKUP(A30,'[1]Energy Box'!A:D,4,FALSE)</f>
        <v>32</v>
      </c>
      <c r="G30" s="7">
        <f>VLOOKUP(A30,'[1]Experimental Design'!A:E,5,FALSE)</f>
        <v>24</v>
      </c>
      <c r="H30" s="7">
        <f>VLOOKUP(A30,[1]Optics!A:E,5,FALSE)</f>
        <v>28</v>
      </c>
      <c r="I30" s="7">
        <f>VLOOKUP(A30,[1]Pentathalo!A:H,8,FALSE)</f>
        <v>24</v>
      </c>
      <c r="J30" s="7">
        <f>VLOOKUP(A30,'[1]Picture This'!A:E,5,FALSE)</f>
        <v>17</v>
      </c>
      <c r="K30" s="7">
        <f>VLOOKUP(A30,'[1]Rounding off'!A:E,5,FALSE)</f>
        <v>19</v>
      </c>
      <c r="L30" s="7">
        <f>VLOOKUP(A30,'[1]Rubber band'!A:D,4,FALSE)</f>
        <v>9</v>
      </c>
      <c r="M30" s="7">
        <f>VLOOKUP(A30,'[1]Science Jeopardy'!A:E,5,FALSE)</f>
        <v>19</v>
      </c>
      <c r="N30" s="7">
        <f>VLOOKUP(A30,'[1]Wheeled Vehicle'!A:C,3,FALSE)</f>
        <v>6</v>
      </c>
      <c r="O30" s="7">
        <f>SUM(D30:N30)</f>
        <v>213</v>
      </c>
    </row>
    <row r="31" spans="1:16" x14ac:dyDescent="0.3">
      <c r="A31" s="6">
        <v>38</v>
      </c>
      <c r="B31" s="7" t="s">
        <v>50</v>
      </c>
      <c r="C31" s="7" t="s">
        <v>35</v>
      </c>
      <c r="D31" s="7">
        <f>VLOOKUP(A31,'[1]Cell Biology'!A:E,5,FALSE)</f>
        <v>23</v>
      </c>
      <c r="E31" s="7">
        <f>VLOOKUP(A31,'[1]Circuit Design'!A:E,5,FALSE)</f>
        <v>5</v>
      </c>
      <c r="F31" s="7">
        <f>VLOOKUP(A31,'[1]Energy Box'!A:D,4,FALSE)</f>
        <v>21</v>
      </c>
      <c r="G31" s="7">
        <f>VLOOKUP(A31,'[1]Experimental Design'!A:E,5,FALSE)</f>
        <v>15</v>
      </c>
      <c r="H31" s="7">
        <f>VLOOKUP(A31,[1]Optics!A:E,5,FALSE)</f>
        <v>27</v>
      </c>
      <c r="I31" s="7">
        <f>VLOOKUP(A31,[1]Pentathalo!A:H,8,FALSE)</f>
        <v>30</v>
      </c>
      <c r="J31" s="7">
        <f>VLOOKUP(A31,'[1]Picture This'!A:E,5,FALSE)</f>
        <v>18</v>
      </c>
      <c r="K31" s="7">
        <f>VLOOKUP(A31,'[1]Rounding off'!A:E,5,FALSE)</f>
        <v>23</v>
      </c>
      <c r="L31" s="7">
        <f>VLOOKUP(A31,'[1]Rubber band'!A:D,4,FALSE)</f>
        <v>31</v>
      </c>
      <c r="M31" s="7">
        <f>VLOOKUP(A31,'[1]Science Jeopardy'!A:E,5,FALSE)</f>
        <v>27</v>
      </c>
      <c r="N31" s="7">
        <f>VLOOKUP(A31,'[1]Wheeled Vehicle'!A:C,3,FALSE)</f>
        <v>2</v>
      </c>
      <c r="O31" s="7">
        <f>SUM(D31:N31)</f>
        <v>222</v>
      </c>
      <c r="P31" s="10"/>
    </row>
    <row r="32" spans="1:16" x14ac:dyDescent="0.3">
      <c r="A32" s="8">
        <v>7</v>
      </c>
      <c r="B32" s="1" t="s">
        <v>51</v>
      </c>
      <c r="C32" s="1" t="s">
        <v>26</v>
      </c>
      <c r="D32" s="1">
        <f>VLOOKUP(A32,'[1]Cell Biology'!A:E,5,FALSE)</f>
        <v>17</v>
      </c>
      <c r="E32" s="1">
        <f>VLOOKUP(A32,'[1]Circuit Design'!A:E,5,FALSE)</f>
        <v>24</v>
      </c>
      <c r="F32" s="1">
        <f>VLOOKUP(A32,'[1]Energy Box'!A:D,4,FALSE)</f>
        <v>23</v>
      </c>
      <c r="G32" s="1">
        <f>VLOOKUP(A32,'[1]Experimental Design'!A:E,5,FALSE)</f>
        <v>27</v>
      </c>
      <c r="H32" s="1">
        <f>VLOOKUP(A32,[1]Optics!A:E,5,FALSE)</f>
        <v>19</v>
      </c>
      <c r="I32" s="1">
        <f>VLOOKUP(A32,[1]Pentathalo!A:H,8,FALSE)</f>
        <v>16</v>
      </c>
      <c r="J32" s="1">
        <f>VLOOKUP(A32,'[1]Picture This'!A:E,5,FALSE)</f>
        <v>25</v>
      </c>
      <c r="K32" s="1">
        <f>VLOOKUP(A32,'[1]Rounding off'!A:E,5,FALSE)</f>
        <v>30</v>
      </c>
      <c r="L32" s="1">
        <f>VLOOKUP(A32,'[1]Rubber band'!A:D,4,FALSE)</f>
        <v>18</v>
      </c>
      <c r="M32" s="1">
        <f>VLOOKUP(A32,'[1]Science Jeopardy'!A:E,5,FALSE)</f>
        <v>23</v>
      </c>
      <c r="N32" s="1">
        <f>VLOOKUP(A32,'[1]Wheeled Vehicle'!A:C,3,FALSE)</f>
        <v>18</v>
      </c>
      <c r="O32" s="1">
        <f>SUM(D32:N32)</f>
        <v>240</v>
      </c>
    </row>
    <row r="33" spans="1:15" x14ac:dyDescent="0.3">
      <c r="A33" s="8">
        <v>13</v>
      </c>
      <c r="B33" s="1" t="s">
        <v>52</v>
      </c>
      <c r="C33" s="1" t="s">
        <v>26</v>
      </c>
      <c r="D33" s="1">
        <f>VLOOKUP(A33,'[1]Cell Biology'!A:E,5,FALSE)</f>
        <v>26</v>
      </c>
      <c r="E33" s="1">
        <f>VLOOKUP(A33,'[1]Circuit Design'!A:E,5,FALSE)</f>
        <v>29</v>
      </c>
      <c r="F33" s="1">
        <v>7</v>
      </c>
      <c r="G33" s="1">
        <f>VLOOKUP(A33,'[1]Experimental Design'!A:E,5,FALSE)</f>
        <v>13</v>
      </c>
      <c r="H33" s="1">
        <f>VLOOKUP(A33,[1]Optics!A:E,5,FALSE)</f>
        <v>29</v>
      </c>
      <c r="I33" s="1">
        <f>VLOOKUP(A33,[1]Pentathalo!A:H,8,FALSE)</f>
        <v>31</v>
      </c>
      <c r="J33" s="1">
        <f>VLOOKUP(A33,'[1]Picture This'!A:E,5,FALSE)</f>
        <v>14</v>
      </c>
      <c r="K33" s="1">
        <f>VLOOKUP(A33,'[1]Rounding off'!A:E,5,FALSE)</f>
        <v>24</v>
      </c>
      <c r="L33" s="1">
        <f>VLOOKUP(A33,'[1]Rubber band'!A:D,4,FALSE)</f>
        <v>19</v>
      </c>
      <c r="M33" s="1">
        <f>VLOOKUP(A33,'[1]Science Jeopardy'!A:E,5,FALSE)</f>
        <v>32</v>
      </c>
      <c r="N33" s="1">
        <f>VLOOKUP(A33,'[1]Wheeled Vehicle'!A:C,3,FALSE)</f>
        <v>22</v>
      </c>
      <c r="O33" s="1">
        <f>SUM(D33:N33)</f>
        <v>246</v>
      </c>
    </row>
    <row r="34" spans="1:15" x14ac:dyDescent="0.3">
      <c r="A34" s="8">
        <v>9</v>
      </c>
      <c r="B34" s="1" t="s">
        <v>53</v>
      </c>
      <c r="C34" s="1" t="s">
        <v>22</v>
      </c>
      <c r="D34" s="1">
        <f>VLOOKUP(A34,'[1]Cell Biology'!A:E,5,FALSE)</f>
        <v>10</v>
      </c>
      <c r="E34" s="1">
        <f>VLOOKUP(A34,'[1]Circuit Design'!A:E,5,FALSE)</f>
        <v>26</v>
      </c>
      <c r="F34" s="1">
        <f>VLOOKUP(A34,'[1]Energy Box'!A:D,4,FALSE)</f>
        <v>25</v>
      </c>
      <c r="G34" s="1">
        <f>VLOOKUP(A34,'[1]Experimental Design'!A:E,5,FALSE)</f>
        <v>31</v>
      </c>
      <c r="H34" s="1">
        <f>VLOOKUP(A34,[1]Optics!A:E,5,FALSE)</f>
        <v>30</v>
      </c>
      <c r="I34" s="1">
        <f>VLOOKUP(A34,[1]Pentathalo!A:H,8,FALSE)</f>
        <v>25</v>
      </c>
      <c r="J34" s="1">
        <f>VLOOKUP(A34,'[1]Picture This'!A:E,5,FALSE)</f>
        <v>9</v>
      </c>
      <c r="K34" s="1">
        <f>VLOOKUP(A34,'[1]Rounding off'!A:E,5,FALSE)</f>
        <v>29</v>
      </c>
      <c r="L34" s="1">
        <f>VLOOKUP(A34,'[1]Rubber band'!A:D,4,FALSE)</f>
        <v>24</v>
      </c>
      <c r="M34" s="1">
        <f>VLOOKUP(A34,'[1]Science Jeopardy'!A:E,5,FALSE)</f>
        <v>22</v>
      </c>
      <c r="N34" s="1">
        <f>VLOOKUP(A34,'[1]Wheeled Vehicle'!A:C,3,FALSE)</f>
        <v>32</v>
      </c>
      <c r="O34" s="1">
        <f>SUM(D34:N34)</f>
        <v>263</v>
      </c>
    </row>
    <row r="35" spans="1:15" x14ac:dyDescent="0.3">
      <c r="A35" s="8">
        <v>30</v>
      </c>
      <c r="B35" s="1" t="s">
        <v>54</v>
      </c>
      <c r="C35" s="1" t="s">
        <v>35</v>
      </c>
      <c r="D35" s="1">
        <f>VLOOKUP(A35,'[1]Cell Biology'!A:E,5,FALSE)</f>
        <v>31</v>
      </c>
      <c r="E35" s="1">
        <f>VLOOKUP(A35,'[1]Circuit Design'!A:E,5,FALSE)</f>
        <v>31</v>
      </c>
      <c r="F35" s="1">
        <v>30</v>
      </c>
      <c r="G35" s="1">
        <f>VLOOKUP(A35,'[1]Experimental Design'!A:E,5,FALSE)</f>
        <v>21</v>
      </c>
      <c r="H35" s="1">
        <f>VLOOKUP(A35,[1]Optics!A:E,5,FALSE)</f>
        <v>26</v>
      </c>
      <c r="I35" s="1">
        <f>VLOOKUP(A35,[1]Pentathalo!A:H,8,FALSE)</f>
        <v>27</v>
      </c>
      <c r="J35" s="1">
        <f>VLOOKUP(A35,'[1]Picture This'!A:E,5,FALSE)</f>
        <v>23</v>
      </c>
      <c r="K35" s="1">
        <f>VLOOKUP(A35,'[1]Rounding off'!A:E,5,FALSE)</f>
        <v>32</v>
      </c>
      <c r="L35" s="1">
        <f>VLOOKUP(A35,'[1]Rubber band'!A:D,4,FALSE)</f>
        <v>14</v>
      </c>
      <c r="M35" s="1">
        <f>VLOOKUP(A35,'[1]Science Jeopardy'!A:E,5,FALSE)</f>
        <v>26</v>
      </c>
      <c r="N35" s="1">
        <f>VLOOKUP(A35,'[1]Wheeled Vehicle'!A:C,3,FALSE)</f>
        <v>21</v>
      </c>
      <c r="O35" s="1">
        <f>SUM(D35:N35)</f>
        <v>282</v>
      </c>
    </row>
    <row r="36" spans="1:15" x14ac:dyDescent="0.3">
      <c r="A36" s="8">
        <v>5</v>
      </c>
      <c r="B36" s="1" t="s">
        <v>55</v>
      </c>
      <c r="C36" s="1" t="s">
        <v>22</v>
      </c>
      <c r="D36" s="1">
        <f>VLOOKUP(A36,'[1]Cell Biology'!A:E,5,FALSE)</f>
        <v>27</v>
      </c>
      <c r="E36" s="1">
        <f>VLOOKUP(A36,'[1]Circuit Design'!A:E,5,FALSE)</f>
        <v>25</v>
      </c>
      <c r="F36" s="1">
        <f>VLOOKUP(A36,'[1]Energy Box'!A:D,4,FALSE)</f>
        <v>31</v>
      </c>
      <c r="G36" s="1">
        <f>VLOOKUP(A36,'[1]Experimental Design'!A:E,5,FALSE)</f>
        <v>32</v>
      </c>
      <c r="H36" s="1">
        <f>VLOOKUP(A36,[1]Optics!A:E,5,FALSE)</f>
        <v>31</v>
      </c>
      <c r="I36" s="1">
        <f>VLOOKUP(A36,[1]Pentathalo!A:H,8,FALSE)</f>
        <v>32</v>
      </c>
      <c r="J36" s="1">
        <f>VLOOKUP(A36,'[1]Picture This'!A:E,5,FALSE)</f>
        <v>27</v>
      </c>
      <c r="K36" s="1">
        <f>VLOOKUP(A36,'[1]Rounding off'!A:E,5,FALSE)</f>
        <v>27</v>
      </c>
      <c r="L36" s="1">
        <f>VLOOKUP(A36,'[1]Rubber band'!A:D,4,FALSE)</f>
        <v>20</v>
      </c>
      <c r="M36" s="1">
        <f>VLOOKUP(A36,'[1]Science Jeopardy'!A:E,5,FALSE)</f>
        <v>28</v>
      </c>
      <c r="N36" s="1">
        <f>VLOOKUP(A36,'[1]Wheeled Vehicle'!A:C,3,FALSE)</f>
        <v>14</v>
      </c>
      <c r="O36" s="1">
        <f>SUM(D36:N36)</f>
        <v>294</v>
      </c>
    </row>
  </sheetData>
  <sortState ref="A5:O36">
    <sortCondition ref="O5:O36"/>
  </sortState>
  <mergeCells count="2">
    <mergeCell ref="A1:O1"/>
    <mergeCell ref="A3:O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bmcadmin</dc:creator>
  <cp:lastModifiedBy>bmcadmin</cp:lastModifiedBy>
  <dcterms:created xsi:type="dcterms:W3CDTF">2016-05-26T05:02:51Z</dcterms:created>
  <dcterms:modified xsi:type="dcterms:W3CDTF">2016-05-27T04:51:34Z</dcterms:modified>
</cp:coreProperties>
</file>